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\YEARS\Year 3\PHYS306\Grpup B\"/>
    </mc:Choice>
  </mc:AlternateContent>
  <xr:revisionPtr revIDLastSave="0" documentId="13_ncr:1_{EB534597-ED63-4C1F-890F-90DC2BE080CC}" xr6:coauthVersionLast="38" xr6:coauthVersionMax="38" xr10:uidLastSave="{00000000-0000-0000-0000-000000000000}"/>
  <bookViews>
    <workbookView minimized="1" xWindow="240" yWindow="4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" i="2" l="1"/>
  <c r="AJ6" i="1"/>
  <c r="B10" i="1"/>
  <c r="C10" i="1"/>
  <c r="D10" i="1"/>
  <c r="B11" i="1"/>
  <c r="AG11" i="1" s="1"/>
  <c r="C11" i="1"/>
  <c r="D11" i="1"/>
  <c r="H11" i="1"/>
  <c r="AE11" i="1"/>
  <c r="AJ11" i="1" s="1"/>
  <c r="B12" i="1"/>
  <c r="C12" i="1"/>
  <c r="D12" i="1"/>
  <c r="B13" i="1"/>
  <c r="AG13" i="1" s="1"/>
  <c r="C13" i="1"/>
  <c r="D13" i="1"/>
  <c r="H13" i="1"/>
  <c r="B14" i="1"/>
  <c r="H14" i="1" s="1"/>
  <c r="I14" i="1" s="1"/>
  <c r="C14" i="1"/>
  <c r="D14" i="1"/>
  <c r="B15" i="1"/>
  <c r="C15" i="1"/>
  <c r="D15" i="1"/>
  <c r="B16" i="1"/>
  <c r="C16" i="1"/>
  <c r="AG16" i="1" s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AG22" i="1" s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AE29" i="1" s="1"/>
  <c r="AJ29" i="1" s="1"/>
  <c r="B30" i="1"/>
  <c r="C30" i="1"/>
  <c r="D30" i="1"/>
  <c r="B31" i="1"/>
  <c r="AG31" i="1" s="1"/>
  <c r="C31" i="1"/>
  <c r="D31" i="1"/>
  <c r="B32" i="1"/>
  <c r="C32" i="1"/>
  <c r="D32" i="1"/>
  <c r="B33" i="1"/>
  <c r="C33" i="1"/>
  <c r="D33" i="1"/>
  <c r="B34" i="1"/>
  <c r="C34" i="1"/>
  <c r="D34" i="1"/>
  <c r="E34" i="1" s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H44" i="1" s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E50" i="1" s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AG57" i="1" s="1"/>
  <c r="C57" i="1"/>
  <c r="D57" i="1"/>
  <c r="B58" i="1"/>
  <c r="C58" i="1"/>
  <c r="H58" i="1" s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AG65" i="1" s="1"/>
  <c r="C65" i="1"/>
  <c r="D65" i="1"/>
  <c r="B66" i="1"/>
  <c r="C66" i="1"/>
  <c r="AE66" i="1" s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H74" i="1" s="1"/>
  <c r="J74" i="1" s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AG82" i="1" s="1"/>
  <c r="C82" i="1"/>
  <c r="D82" i="1"/>
  <c r="B83" i="1"/>
  <c r="AE83" i="1" s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AG90" i="1"/>
  <c r="B91" i="1"/>
  <c r="C91" i="1"/>
  <c r="D91" i="1"/>
  <c r="B92" i="1"/>
  <c r="C92" i="1"/>
  <c r="D92" i="1"/>
  <c r="B93" i="1"/>
  <c r="C93" i="1"/>
  <c r="AG93" i="1" s="1"/>
  <c r="D93" i="1"/>
  <c r="B94" i="1"/>
  <c r="C94" i="1"/>
  <c r="D94" i="1"/>
  <c r="B95" i="1"/>
  <c r="C95" i="1"/>
  <c r="D95" i="1"/>
  <c r="B96" i="1"/>
  <c r="E96" i="1" s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AE102" i="1" s="1"/>
  <c r="D102" i="1"/>
  <c r="H102" i="1" s="1"/>
  <c r="B103" i="1"/>
  <c r="C103" i="1"/>
  <c r="AG103" i="1" s="1"/>
  <c r="D103" i="1"/>
  <c r="B104" i="1"/>
  <c r="C104" i="1"/>
  <c r="E104" i="1" s="1"/>
  <c r="D104" i="1"/>
  <c r="B105" i="1"/>
  <c r="C105" i="1"/>
  <c r="D105" i="1"/>
  <c r="B106" i="1"/>
  <c r="C106" i="1"/>
  <c r="D106" i="1"/>
  <c r="B107" i="1"/>
  <c r="C107" i="1"/>
  <c r="D107" i="1"/>
  <c r="B108" i="1"/>
  <c r="C108" i="1"/>
  <c r="E108" i="1" s="1"/>
  <c r="D108" i="1"/>
  <c r="B109" i="1"/>
  <c r="C109" i="1"/>
  <c r="D109" i="1"/>
  <c r="B110" i="1"/>
  <c r="C110" i="1"/>
  <c r="D110" i="1"/>
  <c r="H110" i="1" s="1"/>
  <c r="AE110" i="1"/>
  <c r="AH110" i="1" s="1"/>
  <c r="B111" i="1"/>
  <c r="C111" i="1"/>
  <c r="D111" i="1"/>
  <c r="B112" i="1"/>
  <c r="E112" i="1" s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AG120" i="1" s="1"/>
  <c r="C120" i="1"/>
  <c r="D120" i="1"/>
  <c r="B121" i="1"/>
  <c r="C121" i="1"/>
  <c r="AE121" i="1" s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AG128" i="1" s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E121" i="1" l="1"/>
  <c r="F121" i="1" s="1"/>
  <c r="AG117" i="1"/>
  <c r="AG97" i="1"/>
  <c r="AE79" i="1"/>
  <c r="AH79" i="1" s="1"/>
  <c r="AE74" i="1"/>
  <c r="E70" i="1"/>
  <c r="E66" i="1"/>
  <c r="AG59" i="1"/>
  <c r="AG34" i="1"/>
  <c r="AG20" i="1"/>
  <c r="E17" i="1"/>
  <c r="H16" i="1"/>
  <c r="I16" i="1" s="1"/>
  <c r="E129" i="1"/>
  <c r="F129" i="1" s="1"/>
  <c r="AG126" i="1"/>
  <c r="H123" i="1"/>
  <c r="J123" i="1" s="1"/>
  <c r="H118" i="1"/>
  <c r="I118" i="1" s="1"/>
  <c r="E98" i="1"/>
  <c r="H86" i="1"/>
  <c r="AG76" i="1"/>
  <c r="H72" i="1"/>
  <c r="J72" i="1" s="1"/>
  <c r="AG63" i="1"/>
  <c r="H60" i="1"/>
  <c r="J60" i="1" s="1"/>
  <c r="AE48" i="1"/>
  <c r="AH48" i="1" s="1"/>
  <c r="AG35" i="1"/>
  <c r="H29" i="1"/>
  <c r="AG21" i="1"/>
  <c r="AE19" i="1"/>
  <c r="AJ19" i="1" s="1"/>
  <c r="H17" i="1"/>
  <c r="J17" i="1" s="1"/>
  <c r="H134" i="1"/>
  <c r="E119" i="1"/>
  <c r="F119" i="1" s="1"/>
  <c r="AG106" i="1"/>
  <c r="E100" i="1"/>
  <c r="F100" i="1" s="1"/>
  <c r="AG77" i="1"/>
  <c r="E72" i="1"/>
  <c r="H54" i="1"/>
  <c r="J54" i="1" s="1"/>
  <c r="AE37" i="1"/>
  <c r="AH37" i="1" s="1"/>
  <c r="H33" i="1"/>
  <c r="H27" i="1"/>
  <c r="H130" i="1"/>
  <c r="E127" i="1"/>
  <c r="F127" i="1" s="1"/>
  <c r="AG124" i="1"/>
  <c r="H122" i="1"/>
  <c r="I122" i="1" s="1"/>
  <c r="H106" i="1"/>
  <c r="J106" i="1" s="1"/>
  <c r="AE96" i="1"/>
  <c r="AJ96" i="1" s="1"/>
  <c r="E94" i="1"/>
  <c r="E89" i="1"/>
  <c r="F89" i="1" s="1"/>
  <c r="AG88" i="1"/>
  <c r="H80" i="1"/>
  <c r="J80" i="1" s="1"/>
  <c r="H78" i="1"/>
  <c r="AG75" i="1"/>
  <c r="AG72" i="1"/>
  <c r="AE70" i="1"/>
  <c r="AJ70" i="1" s="1"/>
  <c r="E68" i="1"/>
  <c r="E64" i="1"/>
  <c r="F64" i="1" s="1"/>
  <c r="AG61" i="1"/>
  <c r="E58" i="1"/>
  <c r="F58" i="1" s="1"/>
  <c r="AG55" i="1"/>
  <c r="AG53" i="1"/>
  <c r="E48" i="1"/>
  <c r="AG46" i="1"/>
  <c r="AG37" i="1"/>
  <c r="AG24" i="1"/>
  <c r="H23" i="1"/>
  <c r="AE21" i="1"/>
  <c r="AJ21" i="1" s="1"/>
  <c r="AG18" i="1"/>
  <c r="H12" i="1"/>
  <c r="I12" i="1" s="1"/>
  <c r="H129" i="1"/>
  <c r="AE133" i="1"/>
  <c r="AJ133" i="1" s="1"/>
  <c r="AE131" i="1"/>
  <c r="AE129" i="1"/>
  <c r="AH129" i="1" s="1"/>
  <c r="E125" i="1"/>
  <c r="F125" i="1" s="1"/>
  <c r="AG123" i="1"/>
  <c r="H119" i="1"/>
  <c r="AG115" i="1"/>
  <c r="AG109" i="1"/>
  <c r="H104" i="1"/>
  <c r="J104" i="1" s="1"/>
  <c r="AG101" i="1"/>
  <c r="H96" i="1"/>
  <c r="J96" i="1" s="1"/>
  <c r="AE91" i="1"/>
  <c r="H87" i="1"/>
  <c r="AG78" i="1"/>
  <c r="AE76" i="1"/>
  <c r="AJ76" i="1" s="1"/>
  <c r="H70" i="1"/>
  <c r="AE69" i="1"/>
  <c r="AH69" i="1" s="1"/>
  <c r="AE64" i="1"/>
  <c r="E62" i="1"/>
  <c r="F62" i="1" s="1"/>
  <c r="AE60" i="1"/>
  <c r="AE58" i="1"/>
  <c r="AJ58" i="1" s="1"/>
  <c r="H56" i="1"/>
  <c r="AE54" i="1"/>
  <c r="AJ54" i="1" s="1"/>
  <c r="AE50" i="1"/>
  <c r="H46" i="1"/>
  <c r="J46" i="1" s="1"/>
  <c r="H42" i="1"/>
  <c r="H36" i="1"/>
  <c r="AG30" i="1"/>
  <c r="AG28" i="1"/>
  <c r="H25" i="1"/>
  <c r="H22" i="1"/>
  <c r="I22" i="1" s="1"/>
  <c r="H19" i="1"/>
  <c r="H15" i="1"/>
  <c r="I15" i="1" s="1"/>
  <c r="AG132" i="1"/>
  <c r="E133" i="1"/>
  <c r="F133" i="1" s="1"/>
  <c r="H131" i="1"/>
  <c r="J131" i="1" s="1"/>
  <c r="H127" i="1"/>
  <c r="I127" i="1" s="1"/>
  <c r="AE118" i="1"/>
  <c r="AG116" i="1"/>
  <c r="AE112" i="1"/>
  <c r="E110" i="1"/>
  <c r="G110" i="1" s="1"/>
  <c r="AG107" i="1"/>
  <c r="H105" i="1"/>
  <c r="J105" i="1" s="1"/>
  <c r="E102" i="1"/>
  <c r="AE98" i="1"/>
  <c r="AH98" i="1" s="1"/>
  <c r="AG95" i="1"/>
  <c r="E90" i="1"/>
  <c r="G90" i="1" s="1"/>
  <c r="H88" i="1"/>
  <c r="J88" i="1" s="1"/>
  <c r="AG80" i="1"/>
  <c r="E78" i="1"/>
  <c r="AG73" i="1"/>
  <c r="AG64" i="1"/>
  <c r="AG58" i="1"/>
  <c r="E56" i="1"/>
  <c r="AG26" i="1"/>
  <c r="AE23" i="1"/>
  <c r="H18" i="1"/>
  <c r="I18" i="1" s="1"/>
  <c r="J58" i="1"/>
  <c r="I58" i="1"/>
  <c r="G17" i="1"/>
  <c r="F17" i="1"/>
  <c r="J129" i="1"/>
  <c r="I129" i="1"/>
  <c r="J110" i="1"/>
  <c r="I110" i="1"/>
  <c r="J102" i="1"/>
  <c r="I102" i="1"/>
  <c r="I104" i="1"/>
  <c r="I96" i="1"/>
  <c r="J70" i="1"/>
  <c r="I70" i="1"/>
  <c r="J56" i="1"/>
  <c r="I56" i="1"/>
  <c r="J119" i="1"/>
  <c r="I119" i="1"/>
  <c r="J127" i="1"/>
  <c r="AG133" i="1"/>
  <c r="I131" i="1"/>
  <c r="H128" i="1"/>
  <c r="I128" i="1" s="1"/>
  <c r="AE125" i="1"/>
  <c r="I123" i="1"/>
  <c r="H121" i="1"/>
  <c r="AG121" i="1"/>
  <c r="H120" i="1"/>
  <c r="J120" i="1" s="1"/>
  <c r="AG118" i="1"/>
  <c r="H117" i="1"/>
  <c r="AE108" i="1"/>
  <c r="AJ108" i="1" s="1"/>
  <c r="I106" i="1"/>
  <c r="AG104" i="1"/>
  <c r="H103" i="1"/>
  <c r="AE100" i="1"/>
  <c r="AJ100" i="1" s="1"/>
  <c r="AG99" i="1"/>
  <c r="H98" i="1"/>
  <c r="AG98" i="1"/>
  <c r="H97" i="1"/>
  <c r="I97" i="1" s="1"/>
  <c r="AE94" i="1"/>
  <c r="AH94" i="1" s="1"/>
  <c r="AE88" i="1"/>
  <c r="AH88" i="1" s="1"/>
  <c r="H82" i="1"/>
  <c r="AE78" i="1"/>
  <c r="AJ78" i="1" s="1"/>
  <c r="H77" i="1"/>
  <c r="I77" i="1" s="1"/>
  <c r="E76" i="1"/>
  <c r="AG74" i="1"/>
  <c r="AE72" i="1"/>
  <c r="AJ72" i="1" s="1"/>
  <c r="AG70" i="1"/>
  <c r="AE68" i="1"/>
  <c r="AG67" i="1"/>
  <c r="H66" i="1"/>
  <c r="H65" i="1"/>
  <c r="I65" i="1" s="1"/>
  <c r="AE62" i="1"/>
  <c r="AG62" i="1"/>
  <c r="I60" i="1"/>
  <c r="AE56" i="1"/>
  <c r="AJ56" i="1" s="1"/>
  <c r="AG56" i="1"/>
  <c r="I54" i="1"/>
  <c r="AG47" i="1"/>
  <c r="AG44" i="1"/>
  <c r="H34" i="1"/>
  <c r="H26" i="1"/>
  <c r="I26" i="1" s="1"/>
  <c r="H24" i="1"/>
  <c r="I24" i="1" s="1"/>
  <c r="AE17" i="1"/>
  <c r="AJ17" i="1" s="1"/>
  <c r="AE15" i="1"/>
  <c r="AJ15" i="1" s="1"/>
  <c r="AG14" i="1"/>
  <c r="E13" i="1"/>
  <c r="G13" i="1" s="1"/>
  <c r="AG12" i="1"/>
  <c r="E11" i="1"/>
  <c r="AE127" i="1"/>
  <c r="AJ127" i="1" s="1"/>
  <c r="AE119" i="1"/>
  <c r="AH119" i="1" s="1"/>
  <c r="AG15" i="1"/>
  <c r="H132" i="1"/>
  <c r="E131" i="1"/>
  <c r="F131" i="1" s="1"/>
  <c r="AG130" i="1"/>
  <c r="AG129" i="1"/>
  <c r="H125" i="1"/>
  <c r="AG125" i="1"/>
  <c r="H124" i="1"/>
  <c r="I124" i="1" s="1"/>
  <c r="E123" i="1"/>
  <c r="F123" i="1" s="1"/>
  <c r="AG122" i="1"/>
  <c r="H116" i="1"/>
  <c r="E114" i="1"/>
  <c r="G114" i="1" s="1"/>
  <c r="AG113" i="1"/>
  <c r="H112" i="1"/>
  <c r="AG111" i="1"/>
  <c r="H108" i="1"/>
  <c r="AG108" i="1"/>
  <c r="E106" i="1"/>
  <c r="AG105" i="1"/>
  <c r="AE104" i="1"/>
  <c r="AJ104" i="1" s="1"/>
  <c r="H100" i="1"/>
  <c r="AG100" i="1"/>
  <c r="H94" i="1"/>
  <c r="AG94" i="1"/>
  <c r="E87" i="1"/>
  <c r="AE86" i="1"/>
  <c r="AG84" i="1"/>
  <c r="AE80" i="1"/>
  <c r="AJ80" i="1" s="1"/>
  <c r="H76" i="1"/>
  <c r="I74" i="1"/>
  <c r="H68" i="1"/>
  <c r="AG66" i="1"/>
  <c r="H62" i="1"/>
  <c r="E60" i="1"/>
  <c r="H55" i="1"/>
  <c r="J55" i="1" s="1"/>
  <c r="E54" i="1"/>
  <c r="F54" i="1" s="1"/>
  <c r="AG51" i="1"/>
  <c r="H50" i="1"/>
  <c r="AG49" i="1"/>
  <c r="H48" i="1"/>
  <c r="J48" i="1" s="1"/>
  <c r="AG48" i="1"/>
  <c r="E46" i="1"/>
  <c r="E44" i="1"/>
  <c r="F44" i="1" s="1"/>
  <c r="H37" i="1"/>
  <c r="J37" i="1" s="1"/>
  <c r="E36" i="1"/>
  <c r="F36" i="1" s="1"/>
  <c r="AE35" i="1"/>
  <c r="AH35" i="1" s="1"/>
  <c r="H30" i="1"/>
  <c r="AE27" i="1"/>
  <c r="AJ27" i="1" s="1"/>
  <c r="AE25" i="1"/>
  <c r="H21" i="1"/>
  <c r="AG17" i="1"/>
  <c r="E15" i="1"/>
  <c r="G15" i="1" s="1"/>
  <c r="AE13" i="1"/>
  <c r="AG134" i="1"/>
  <c r="AG131" i="1"/>
  <c r="AG127" i="1"/>
  <c r="H126" i="1"/>
  <c r="AE123" i="1"/>
  <c r="AG119" i="1"/>
  <c r="E116" i="1"/>
  <c r="G116" i="1" s="1"/>
  <c r="AG110" i="1"/>
  <c r="AE106" i="1"/>
  <c r="AG102" i="1"/>
  <c r="AG96" i="1"/>
  <c r="H95" i="1"/>
  <c r="H90" i="1"/>
  <c r="AE89" i="1"/>
  <c r="E88" i="1"/>
  <c r="AG87" i="1"/>
  <c r="H75" i="1"/>
  <c r="J75" i="1" s="1"/>
  <c r="E74" i="1"/>
  <c r="F74" i="1" s="1"/>
  <c r="AG68" i="1"/>
  <c r="H64" i="1"/>
  <c r="H63" i="1"/>
  <c r="I63" i="1" s="1"/>
  <c r="AG60" i="1"/>
  <c r="H57" i="1"/>
  <c r="AG54" i="1"/>
  <c r="AE46" i="1"/>
  <c r="AH46" i="1" s="1"/>
  <c r="AG42" i="1"/>
  <c r="E37" i="1"/>
  <c r="AG36" i="1"/>
  <c r="H35" i="1"/>
  <c r="J35" i="1" s="1"/>
  <c r="H28" i="1"/>
  <c r="I28" i="1" s="1"/>
  <c r="AG23" i="1"/>
  <c r="H20" i="1"/>
  <c r="AG19" i="1"/>
  <c r="I126" i="1"/>
  <c r="J126" i="1"/>
  <c r="J128" i="1"/>
  <c r="I120" i="1"/>
  <c r="I134" i="1"/>
  <c r="J134" i="1"/>
  <c r="I130" i="1"/>
  <c r="J130" i="1"/>
  <c r="AH91" i="1"/>
  <c r="AJ91" i="1"/>
  <c r="I117" i="1"/>
  <c r="J117" i="1"/>
  <c r="I132" i="1"/>
  <c r="J132" i="1"/>
  <c r="F114" i="1"/>
  <c r="J112" i="1"/>
  <c r="I112" i="1"/>
  <c r="I105" i="1"/>
  <c r="F102" i="1"/>
  <c r="G102" i="1"/>
  <c r="F94" i="1"/>
  <c r="G94" i="1"/>
  <c r="AH83" i="1"/>
  <c r="J78" i="1"/>
  <c r="I78" i="1"/>
  <c r="H45" i="1"/>
  <c r="E45" i="1"/>
  <c r="AE45" i="1"/>
  <c r="AH127" i="1"/>
  <c r="AH125" i="1"/>
  <c r="AH123" i="1"/>
  <c r="AH121" i="1"/>
  <c r="H113" i="1"/>
  <c r="E113" i="1"/>
  <c r="AE113" i="1"/>
  <c r="AJ110" i="1"/>
  <c r="H107" i="1"/>
  <c r="F104" i="1"/>
  <c r="G104" i="1"/>
  <c r="AJ102" i="1"/>
  <c r="AH102" i="1"/>
  <c r="H99" i="1"/>
  <c r="F96" i="1"/>
  <c r="G96" i="1"/>
  <c r="AJ94" i="1"/>
  <c r="H92" i="1"/>
  <c r="AE92" i="1"/>
  <c r="F90" i="1"/>
  <c r="H85" i="1"/>
  <c r="AE85" i="1"/>
  <c r="E85" i="1"/>
  <c r="AG85" i="1"/>
  <c r="E84" i="1"/>
  <c r="I57" i="1"/>
  <c r="J57" i="1"/>
  <c r="AG45" i="1"/>
  <c r="J33" i="1"/>
  <c r="I33" i="1"/>
  <c r="AJ112" i="1"/>
  <c r="J86" i="1"/>
  <c r="I86" i="1"/>
  <c r="E71" i="1"/>
  <c r="AE71" i="1"/>
  <c r="E10" i="1"/>
  <c r="H10" i="1"/>
  <c r="AE10" i="1"/>
  <c r="H133" i="1"/>
  <c r="AH131" i="1"/>
  <c r="AE134" i="1"/>
  <c r="E134" i="1"/>
  <c r="G133" i="1"/>
  <c r="AE132" i="1"/>
  <c r="E132" i="1"/>
  <c r="AE130" i="1"/>
  <c r="E130" i="1"/>
  <c r="G129" i="1"/>
  <c r="AE128" i="1"/>
  <c r="E128" i="1"/>
  <c r="AE126" i="1"/>
  <c r="E126" i="1"/>
  <c r="G125" i="1"/>
  <c r="AE124" i="1"/>
  <c r="E124" i="1"/>
  <c r="G123" i="1"/>
  <c r="AC123" i="1" s="1"/>
  <c r="AD123" i="1" s="1"/>
  <c r="AE122" i="1"/>
  <c r="E122" i="1"/>
  <c r="G121" i="1"/>
  <c r="AE120" i="1"/>
  <c r="E120" i="1"/>
  <c r="G119" i="1"/>
  <c r="AC119" i="1" s="1"/>
  <c r="AD119" i="1" s="1"/>
  <c r="AH118" i="1"/>
  <c r="E118" i="1"/>
  <c r="AE116" i="1"/>
  <c r="H114" i="1"/>
  <c r="AG114" i="1"/>
  <c r="H111" i="1"/>
  <c r="E111" i="1"/>
  <c r="AE111" i="1"/>
  <c r="H109" i="1"/>
  <c r="F106" i="1"/>
  <c r="G106" i="1"/>
  <c r="H101" i="1"/>
  <c r="F98" i="1"/>
  <c r="G98" i="1"/>
  <c r="H93" i="1"/>
  <c r="AE93" i="1"/>
  <c r="E93" i="1"/>
  <c r="E92" i="1"/>
  <c r="J90" i="1"/>
  <c r="I90" i="1"/>
  <c r="F87" i="1"/>
  <c r="G87" i="1"/>
  <c r="AG86" i="1"/>
  <c r="E86" i="1"/>
  <c r="E79" i="1"/>
  <c r="AG79" i="1"/>
  <c r="AG71" i="1"/>
  <c r="AG69" i="1"/>
  <c r="G54" i="1"/>
  <c r="AJ118" i="1"/>
  <c r="H115" i="1"/>
  <c r="E115" i="1"/>
  <c r="AE115" i="1"/>
  <c r="F112" i="1"/>
  <c r="G112" i="1"/>
  <c r="F110" i="1"/>
  <c r="H84" i="1"/>
  <c r="AE84" i="1"/>
  <c r="AH133" i="1"/>
  <c r="AJ131" i="1"/>
  <c r="AJ125" i="1"/>
  <c r="AJ123" i="1"/>
  <c r="AJ121" i="1"/>
  <c r="E117" i="1"/>
  <c r="AE117" i="1"/>
  <c r="AE114" i="1"/>
  <c r="AH112" i="1"/>
  <c r="AG112" i="1"/>
  <c r="F108" i="1"/>
  <c r="G108" i="1"/>
  <c r="AJ106" i="1"/>
  <c r="AH106" i="1"/>
  <c r="I103" i="1"/>
  <c r="J103" i="1"/>
  <c r="AJ98" i="1"/>
  <c r="I95" i="1"/>
  <c r="J95" i="1"/>
  <c r="AG92" i="1"/>
  <c r="AJ86" i="1"/>
  <c r="AH86" i="1"/>
  <c r="AJ83" i="1"/>
  <c r="E81" i="1"/>
  <c r="AE81" i="1"/>
  <c r="AG81" i="1"/>
  <c r="AH70" i="1"/>
  <c r="AJ68" i="1"/>
  <c r="AH68" i="1"/>
  <c r="AJ60" i="1"/>
  <c r="AH60" i="1"/>
  <c r="H91" i="1"/>
  <c r="H83" i="1"/>
  <c r="H81" i="1"/>
  <c r="E80" i="1"/>
  <c r="H79" i="1"/>
  <c r="F76" i="1"/>
  <c r="G76" i="1"/>
  <c r="E73" i="1"/>
  <c r="AE73" i="1"/>
  <c r="H71" i="1"/>
  <c r="H69" i="1"/>
  <c r="H67" i="1"/>
  <c r="AJ62" i="1"/>
  <c r="AH62" i="1"/>
  <c r="H59" i="1"/>
  <c r="F56" i="1"/>
  <c r="G56" i="1"/>
  <c r="AG52" i="1"/>
  <c r="E52" i="1"/>
  <c r="AE52" i="1"/>
  <c r="H52" i="1"/>
  <c r="AJ50" i="1"/>
  <c r="AH50" i="1"/>
  <c r="J24" i="1"/>
  <c r="AE109" i="1"/>
  <c r="E109" i="1"/>
  <c r="AE107" i="1"/>
  <c r="E107" i="1"/>
  <c r="AE105" i="1"/>
  <c r="E105" i="1"/>
  <c r="AE103" i="1"/>
  <c r="E103" i="1"/>
  <c r="AE101" i="1"/>
  <c r="E101" i="1"/>
  <c r="AE99" i="1"/>
  <c r="E99" i="1"/>
  <c r="AE97" i="1"/>
  <c r="E97" i="1"/>
  <c r="AE95" i="1"/>
  <c r="E95" i="1"/>
  <c r="AG91" i="1"/>
  <c r="E91" i="1"/>
  <c r="AE90" i="1"/>
  <c r="H89" i="1"/>
  <c r="I88" i="1"/>
  <c r="AE87" i="1"/>
  <c r="AG83" i="1"/>
  <c r="E83" i="1"/>
  <c r="AE82" i="1"/>
  <c r="F78" i="1"/>
  <c r="G78" i="1"/>
  <c r="E75" i="1"/>
  <c r="AE75" i="1"/>
  <c r="AJ74" i="1"/>
  <c r="AH74" i="1"/>
  <c r="H73" i="1"/>
  <c r="F66" i="1"/>
  <c r="G66" i="1"/>
  <c r="AJ64" i="1"/>
  <c r="AH64" i="1"/>
  <c r="H61" i="1"/>
  <c r="H53" i="1"/>
  <c r="F50" i="1"/>
  <c r="G50" i="1"/>
  <c r="AG41" i="1"/>
  <c r="H41" i="1"/>
  <c r="E41" i="1"/>
  <c r="AE41" i="1"/>
  <c r="AG89" i="1"/>
  <c r="AJ88" i="1"/>
  <c r="E82" i="1"/>
  <c r="E77" i="1"/>
  <c r="AE77" i="1"/>
  <c r="AH76" i="1"/>
  <c r="I75" i="1"/>
  <c r="F72" i="1"/>
  <c r="G72" i="1"/>
  <c r="F70" i="1"/>
  <c r="G70" i="1"/>
  <c r="F68" i="1"/>
  <c r="G68" i="1"/>
  <c r="AJ66" i="1"/>
  <c r="AH66" i="1"/>
  <c r="F60" i="1"/>
  <c r="G60" i="1"/>
  <c r="I55" i="1"/>
  <c r="J50" i="1"/>
  <c r="I50" i="1"/>
  <c r="E40" i="1"/>
  <c r="AE40" i="1"/>
  <c r="H40" i="1"/>
  <c r="H51" i="1"/>
  <c r="E51" i="1"/>
  <c r="AE51" i="1"/>
  <c r="AJ48" i="1"/>
  <c r="F48" i="1"/>
  <c r="G48" i="1"/>
  <c r="I44" i="1"/>
  <c r="J44" i="1"/>
  <c r="E38" i="1"/>
  <c r="AG38" i="1"/>
  <c r="H32" i="1"/>
  <c r="AE32" i="1"/>
  <c r="E32" i="1"/>
  <c r="AG32" i="1"/>
  <c r="AH25" i="1"/>
  <c r="AJ25" i="1"/>
  <c r="AH13" i="1"/>
  <c r="AJ13" i="1"/>
  <c r="E69" i="1"/>
  <c r="AE67" i="1"/>
  <c r="E67" i="1"/>
  <c r="AE65" i="1"/>
  <c r="E65" i="1"/>
  <c r="AE63" i="1"/>
  <c r="E63" i="1"/>
  <c r="AE61" i="1"/>
  <c r="E61" i="1"/>
  <c r="AE59" i="1"/>
  <c r="E59" i="1"/>
  <c r="AE57" i="1"/>
  <c r="E57" i="1"/>
  <c r="AE55" i="1"/>
  <c r="E55" i="1"/>
  <c r="AE53" i="1"/>
  <c r="E53" i="1"/>
  <c r="H49" i="1"/>
  <c r="E49" i="1"/>
  <c r="AE49" i="1"/>
  <c r="F46" i="1"/>
  <c r="G46" i="1"/>
  <c r="I42" i="1"/>
  <c r="J42" i="1"/>
  <c r="AG40" i="1"/>
  <c r="E39" i="1"/>
  <c r="AG39" i="1"/>
  <c r="H39" i="1"/>
  <c r="AE39" i="1"/>
  <c r="AE38" i="1"/>
  <c r="F34" i="1"/>
  <c r="G34" i="1"/>
  <c r="AG33" i="1"/>
  <c r="E33" i="1"/>
  <c r="E31" i="1"/>
  <c r="AE31" i="1"/>
  <c r="I11" i="1"/>
  <c r="J11" i="1"/>
  <c r="AG50" i="1"/>
  <c r="H47" i="1"/>
  <c r="E47" i="1"/>
  <c r="AE47" i="1"/>
  <c r="AE44" i="1"/>
  <c r="AG43" i="1"/>
  <c r="H43" i="1"/>
  <c r="E43" i="1"/>
  <c r="AE43" i="1"/>
  <c r="E42" i="1"/>
  <c r="AE42" i="1"/>
  <c r="F37" i="1"/>
  <c r="G37" i="1"/>
  <c r="AE33" i="1"/>
  <c r="H31" i="1"/>
  <c r="AH27" i="1"/>
  <c r="AH23" i="1"/>
  <c r="AJ23" i="1"/>
  <c r="H38" i="1"/>
  <c r="AE36" i="1"/>
  <c r="G36" i="1"/>
  <c r="E35" i="1"/>
  <c r="I29" i="1"/>
  <c r="J29" i="1"/>
  <c r="AG29" i="1"/>
  <c r="E29" i="1"/>
  <c r="I23" i="1"/>
  <c r="J23" i="1"/>
  <c r="I13" i="1"/>
  <c r="J13" i="1"/>
  <c r="AE34" i="1"/>
  <c r="I27" i="1"/>
  <c r="J27" i="1"/>
  <c r="AG27" i="1"/>
  <c r="E27" i="1"/>
  <c r="I21" i="1"/>
  <c r="J21" i="1"/>
  <c r="I20" i="1"/>
  <c r="J20" i="1"/>
  <c r="AH19" i="1"/>
  <c r="AH15" i="1"/>
  <c r="AJ35" i="1"/>
  <c r="AH29" i="1"/>
  <c r="I25" i="1"/>
  <c r="J25" i="1"/>
  <c r="AG25" i="1"/>
  <c r="E25" i="1"/>
  <c r="I19" i="1"/>
  <c r="J19" i="1"/>
  <c r="AH17" i="1"/>
  <c r="AH11" i="1"/>
  <c r="J16" i="1"/>
  <c r="F15" i="1"/>
  <c r="J14" i="1"/>
  <c r="E23" i="1"/>
  <c r="E21" i="1"/>
  <c r="E19" i="1"/>
  <c r="AG10" i="1"/>
  <c r="E30" i="1"/>
  <c r="AE30" i="1"/>
  <c r="E28" i="1"/>
  <c r="AE28" i="1"/>
  <c r="E26" i="1"/>
  <c r="AE26" i="1"/>
  <c r="E24" i="1"/>
  <c r="AE24" i="1"/>
  <c r="E22" i="1"/>
  <c r="AE22" i="1"/>
  <c r="E20" i="1"/>
  <c r="AE20" i="1"/>
  <c r="E18" i="1"/>
  <c r="AE18" i="1"/>
  <c r="E16" i="1"/>
  <c r="AE16" i="1"/>
  <c r="E14" i="1"/>
  <c r="AE14" i="1"/>
  <c r="E12" i="1"/>
  <c r="AE12" i="1"/>
  <c r="AF3" i="1"/>
  <c r="J18" i="1" l="1"/>
  <c r="G44" i="1"/>
  <c r="AJ46" i="1"/>
  <c r="AH58" i="1"/>
  <c r="J63" i="1"/>
  <c r="I72" i="1"/>
  <c r="AH72" i="1"/>
  <c r="G100" i="1"/>
  <c r="AC100" i="1" s="1"/>
  <c r="AD100" i="1" s="1"/>
  <c r="AJ69" i="1"/>
  <c r="AH100" i="1"/>
  <c r="J118" i="1"/>
  <c r="G131" i="1"/>
  <c r="AC131" i="1" s="1"/>
  <c r="AD131" i="1" s="1"/>
  <c r="J97" i="1"/>
  <c r="I80" i="1"/>
  <c r="J15" i="1"/>
  <c r="I35" i="1"/>
  <c r="AH21" i="1"/>
  <c r="I17" i="1"/>
  <c r="AC17" i="1" s="1"/>
  <c r="AD17" i="1" s="1"/>
  <c r="J26" i="1"/>
  <c r="G58" i="1"/>
  <c r="AC58" i="1" s="1"/>
  <c r="AD58" i="1" s="1"/>
  <c r="AH96" i="1"/>
  <c r="AJ79" i="1"/>
  <c r="AH108" i="1"/>
  <c r="AH78" i="1"/>
  <c r="AJ37" i="1"/>
  <c r="G127" i="1"/>
  <c r="AC127" i="1" s="1"/>
  <c r="AD127" i="1" s="1"/>
  <c r="I46" i="1"/>
  <c r="J36" i="1"/>
  <c r="I36" i="1"/>
  <c r="J12" i="1"/>
  <c r="J22" i="1"/>
  <c r="J28" i="1"/>
  <c r="I37" i="1"/>
  <c r="AC72" i="1"/>
  <c r="AD72" i="1" s="1"/>
  <c r="AC56" i="1"/>
  <c r="AD56" i="1" s="1"/>
  <c r="G64" i="1"/>
  <c r="G74" i="1"/>
  <c r="G89" i="1"/>
  <c r="AJ119" i="1"/>
  <c r="AH104" i="1"/>
  <c r="J124" i="1"/>
  <c r="J122" i="1"/>
  <c r="F13" i="1"/>
  <c r="AC13" i="1" s="1"/>
  <c r="AD13" i="1" s="1"/>
  <c r="AH56" i="1"/>
  <c r="I48" i="1"/>
  <c r="AH54" i="1"/>
  <c r="AH80" i="1"/>
  <c r="AJ129" i="1"/>
  <c r="G62" i="1"/>
  <c r="J77" i="1"/>
  <c r="AC129" i="1"/>
  <c r="AD129" i="1" s="1"/>
  <c r="J65" i="1"/>
  <c r="J87" i="1"/>
  <c r="I87" i="1"/>
  <c r="AC36" i="1"/>
  <c r="AD36" i="1" s="1"/>
  <c r="AC37" i="1"/>
  <c r="AD37" i="1" s="1"/>
  <c r="AC48" i="1"/>
  <c r="AD48" i="1" s="1"/>
  <c r="AC106" i="1"/>
  <c r="AD106" i="1" s="1"/>
  <c r="F116" i="1"/>
  <c r="J64" i="1"/>
  <c r="I64" i="1"/>
  <c r="AC64" i="1" s="1"/>
  <c r="AD64" i="1" s="1"/>
  <c r="J125" i="1"/>
  <c r="I125" i="1"/>
  <c r="G11" i="1"/>
  <c r="F11" i="1"/>
  <c r="I34" i="1"/>
  <c r="J34" i="1"/>
  <c r="J82" i="1"/>
  <c r="I82" i="1"/>
  <c r="J121" i="1"/>
  <c r="I121" i="1"/>
  <c r="AF91" i="1"/>
  <c r="J62" i="1"/>
  <c r="AC62" i="1" s="1"/>
  <c r="AD62" i="1" s="1"/>
  <c r="I62" i="1"/>
  <c r="J76" i="1"/>
  <c r="I76" i="1"/>
  <c r="AC76" i="1" s="1"/>
  <c r="AD76" i="1" s="1"/>
  <c r="AI76" i="1" s="1"/>
  <c r="J100" i="1"/>
  <c r="I100" i="1"/>
  <c r="J98" i="1"/>
  <c r="I98" i="1"/>
  <c r="AC98" i="1" s="1"/>
  <c r="AD98" i="1" s="1"/>
  <c r="F88" i="1"/>
  <c r="AC88" i="1" s="1"/>
  <c r="AD88" i="1" s="1"/>
  <c r="G88" i="1"/>
  <c r="J108" i="1"/>
  <c r="I108" i="1"/>
  <c r="AC108" i="1" s="1"/>
  <c r="AD108" i="1" s="1"/>
  <c r="AC46" i="1"/>
  <c r="AD46" i="1" s="1"/>
  <c r="AI46" i="1" s="1"/>
  <c r="AC112" i="1"/>
  <c r="AD112" i="1" s="1"/>
  <c r="AC104" i="1"/>
  <c r="AD104" i="1" s="1"/>
  <c r="AH89" i="1"/>
  <c r="AJ89" i="1"/>
  <c r="I30" i="1"/>
  <c r="J30" i="1"/>
  <c r="J68" i="1"/>
  <c r="I68" i="1"/>
  <c r="AC68" i="1" s="1"/>
  <c r="AD68" i="1" s="1"/>
  <c r="J94" i="1"/>
  <c r="I94" i="1"/>
  <c r="AC94" i="1" s="1"/>
  <c r="AD94" i="1" s="1"/>
  <c r="J116" i="1"/>
  <c r="I116" i="1"/>
  <c r="J66" i="1"/>
  <c r="I66" i="1"/>
  <c r="AC66" i="1" s="1"/>
  <c r="AD66" i="1" s="1"/>
  <c r="AJ14" i="1"/>
  <c r="AF14" i="1"/>
  <c r="AH14" i="1"/>
  <c r="AJ26" i="1"/>
  <c r="AF26" i="1"/>
  <c r="AH26" i="1"/>
  <c r="G21" i="1"/>
  <c r="F21" i="1"/>
  <c r="AF29" i="1"/>
  <c r="I38" i="1"/>
  <c r="J38" i="1"/>
  <c r="G43" i="1"/>
  <c r="F43" i="1"/>
  <c r="F33" i="1"/>
  <c r="G33" i="1"/>
  <c r="AH55" i="1"/>
  <c r="AF55" i="1"/>
  <c r="AJ55" i="1"/>
  <c r="AF13" i="1"/>
  <c r="F83" i="1"/>
  <c r="G83" i="1"/>
  <c r="F99" i="1"/>
  <c r="G99" i="1"/>
  <c r="I59" i="1"/>
  <c r="J59" i="1"/>
  <c r="AH73" i="1"/>
  <c r="AF73" i="1"/>
  <c r="AJ73" i="1"/>
  <c r="AF84" i="1"/>
  <c r="AJ84" i="1"/>
  <c r="AH84" i="1"/>
  <c r="F71" i="1"/>
  <c r="G71" i="1"/>
  <c r="AF92" i="1"/>
  <c r="AJ92" i="1"/>
  <c r="AH92" i="1"/>
  <c r="AH113" i="1"/>
  <c r="AJ113" i="1"/>
  <c r="AF113" i="1"/>
  <c r="AF133" i="1"/>
  <c r="G14" i="1"/>
  <c r="F14" i="1"/>
  <c r="G23" i="1"/>
  <c r="F23" i="1"/>
  <c r="AF23" i="1"/>
  <c r="I31" i="1"/>
  <c r="J31" i="1"/>
  <c r="AF42" i="1"/>
  <c r="AJ42" i="1"/>
  <c r="AH42" i="1"/>
  <c r="I43" i="1"/>
  <c r="J43" i="1"/>
  <c r="G47" i="1"/>
  <c r="F47" i="1"/>
  <c r="AH39" i="1"/>
  <c r="AJ39" i="1"/>
  <c r="AF39" i="1"/>
  <c r="AC44" i="1"/>
  <c r="AD44" i="1" s="1"/>
  <c r="AF46" i="1"/>
  <c r="F53" i="1"/>
  <c r="G53" i="1"/>
  <c r="F57" i="1"/>
  <c r="G57" i="1"/>
  <c r="F61" i="1"/>
  <c r="G61" i="1"/>
  <c r="F65" i="1"/>
  <c r="G65" i="1"/>
  <c r="F69" i="1"/>
  <c r="G69" i="1"/>
  <c r="I32" i="1"/>
  <c r="J32" i="1"/>
  <c r="AF48" i="1"/>
  <c r="AI48" i="1" s="1"/>
  <c r="AC60" i="1"/>
  <c r="AD60" i="1" s="1"/>
  <c r="AF76" i="1"/>
  <c r="G41" i="1"/>
  <c r="F41" i="1"/>
  <c r="AC50" i="1"/>
  <c r="AD50" i="1" s="1"/>
  <c r="AF56" i="1"/>
  <c r="AF90" i="1"/>
  <c r="AJ90" i="1"/>
  <c r="AH90" i="1"/>
  <c r="AH95" i="1"/>
  <c r="AF95" i="1"/>
  <c r="AJ95" i="1"/>
  <c r="AH99" i="1"/>
  <c r="AF99" i="1"/>
  <c r="AJ99" i="1"/>
  <c r="AH103" i="1"/>
  <c r="AF103" i="1"/>
  <c r="AJ103" i="1"/>
  <c r="AH107" i="1"/>
  <c r="AF107" i="1"/>
  <c r="AJ107" i="1"/>
  <c r="F52" i="1"/>
  <c r="G52" i="1"/>
  <c r="AF54" i="1"/>
  <c r="F73" i="1"/>
  <c r="G73" i="1"/>
  <c r="F80" i="1"/>
  <c r="G80" i="1"/>
  <c r="J81" i="1"/>
  <c r="I81" i="1"/>
  <c r="AF68" i="1"/>
  <c r="F81" i="1"/>
  <c r="G81" i="1"/>
  <c r="AF86" i="1"/>
  <c r="AF98" i="1"/>
  <c r="AF114" i="1"/>
  <c r="AJ114" i="1"/>
  <c r="AH114" i="1"/>
  <c r="J84" i="1"/>
  <c r="I84" i="1"/>
  <c r="AH115" i="1"/>
  <c r="AJ115" i="1"/>
  <c r="AF115" i="1"/>
  <c r="F92" i="1"/>
  <c r="G92" i="1"/>
  <c r="AF104" i="1"/>
  <c r="AH111" i="1"/>
  <c r="AF111" i="1"/>
  <c r="AJ111" i="1"/>
  <c r="J114" i="1"/>
  <c r="I114" i="1"/>
  <c r="F124" i="1"/>
  <c r="G124" i="1"/>
  <c r="AH126" i="1"/>
  <c r="AF126" i="1"/>
  <c r="AJ126" i="1"/>
  <c r="F132" i="1"/>
  <c r="G132" i="1"/>
  <c r="AH134" i="1"/>
  <c r="AF134" i="1"/>
  <c r="AJ134" i="1"/>
  <c r="J10" i="1"/>
  <c r="I10" i="1"/>
  <c r="F84" i="1"/>
  <c r="G84" i="1"/>
  <c r="I85" i="1"/>
  <c r="J85" i="1"/>
  <c r="J92" i="1"/>
  <c r="I92" i="1"/>
  <c r="I107" i="1"/>
  <c r="J107" i="1"/>
  <c r="F113" i="1"/>
  <c r="G113" i="1"/>
  <c r="AH45" i="1"/>
  <c r="AJ45" i="1"/>
  <c r="AF45" i="1"/>
  <c r="AC102" i="1"/>
  <c r="AD102" i="1" s="1"/>
  <c r="AF131" i="1"/>
  <c r="AF118" i="1"/>
  <c r="AF123" i="1"/>
  <c r="AI123" i="1" s="1"/>
  <c r="AJ18" i="1"/>
  <c r="AF18" i="1"/>
  <c r="AH18" i="1"/>
  <c r="AJ30" i="1"/>
  <c r="AF30" i="1"/>
  <c r="AH30" i="1"/>
  <c r="F35" i="1"/>
  <c r="G35" i="1"/>
  <c r="F39" i="1"/>
  <c r="G39" i="1"/>
  <c r="I49" i="1"/>
  <c r="J49" i="1"/>
  <c r="AH63" i="1"/>
  <c r="AF63" i="1"/>
  <c r="AJ63" i="1"/>
  <c r="AH32" i="1"/>
  <c r="AJ32" i="1"/>
  <c r="AF32" i="1"/>
  <c r="F40" i="1"/>
  <c r="G40" i="1"/>
  <c r="AH41" i="1"/>
  <c r="AF41" i="1"/>
  <c r="AJ41" i="1"/>
  <c r="F75" i="1"/>
  <c r="G75" i="1"/>
  <c r="F95" i="1"/>
  <c r="AC95" i="1" s="1"/>
  <c r="AD95" i="1" s="1"/>
  <c r="G95" i="1"/>
  <c r="F103" i="1"/>
  <c r="G103" i="1"/>
  <c r="AJ52" i="1"/>
  <c r="AF52" i="1"/>
  <c r="AH52" i="1"/>
  <c r="I71" i="1"/>
  <c r="J71" i="1"/>
  <c r="I79" i="1"/>
  <c r="J79" i="1"/>
  <c r="AH81" i="1"/>
  <c r="AF81" i="1"/>
  <c r="AJ81" i="1"/>
  <c r="AF106" i="1"/>
  <c r="AF100" i="1"/>
  <c r="I93" i="1"/>
  <c r="J93" i="1"/>
  <c r="I109" i="1"/>
  <c r="J109" i="1"/>
  <c r="AH128" i="1"/>
  <c r="AF128" i="1"/>
  <c r="AJ128" i="1"/>
  <c r="F134" i="1"/>
  <c r="G134" i="1"/>
  <c r="AF78" i="1"/>
  <c r="AF121" i="1"/>
  <c r="AF125" i="1"/>
  <c r="G22" i="1"/>
  <c r="F22" i="1"/>
  <c r="G30" i="1"/>
  <c r="F30" i="1"/>
  <c r="AC30" i="1" s="1"/>
  <c r="AD30" i="1" s="1"/>
  <c r="AJ12" i="1"/>
  <c r="AF12" i="1"/>
  <c r="AH12" i="1"/>
  <c r="AJ16" i="1"/>
  <c r="AF16" i="1"/>
  <c r="AH16" i="1"/>
  <c r="AJ20" i="1"/>
  <c r="AF20" i="1"/>
  <c r="AH20" i="1"/>
  <c r="AJ24" i="1"/>
  <c r="AF24" i="1"/>
  <c r="AH24" i="1"/>
  <c r="AJ28" i="1"/>
  <c r="AF28" i="1"/>
  <c r="AH28" i="1"/>
  <c r="AC15" i="1"/>
  <c r="AD15" i="1" s="1"/>
  <c r="AF11" i="1"/>
  <c r="AF17" i="1"/>
  <c r="AI17" i="1" s="1"/>
  <c r="AF35" i="1"/>
  <c r="AF19" i="1"/>
  <c r="AF37" i="1"/>
  <c r="AF21" i="1"/>
  <c r="AH36" i="1"/>
  <c r="AJ36" i="1"/>
  <c r="AF36" i="1"/>
  <c r="AF33" i="1"/>
  <c r="AJ33" i="1"/>
  <c r="AH33" i="1"/>
  <c r="F42" i="1"/>
  <c r="G42" i="1"/>
  <c r="I47" i="1"/>
  <c r="J47" i="1"/>
  <c r="AF31" i="1"/>
  <c r="AJ31" i="1"/>
  <c r="AH31" i="1"/>
  <c r="J39" i="1"/>
  <c r="I39" i="1"/>
  <c r="AH49" i="1"/>
  <c r="AF49" i="1"/>
  <c r="AJ49" i="1"/>
  <c r="AH53" i="1"/>
  <c r="AF53" i="1"/>
  <c r="AJ53" i="1"/>
  <c r="AH57" i="1"/>
  <c r="AF57" i="1"/>
  <c r="AJ57" i="1"/>
  <c r="AH61" i="1"/>
  <c r="AF61" i="1"/>
  <c r="AJ61" i="1"/>
  <c r="AH65" i="1"/>
  <c r="AF65" i="1"/>
  <c r="AJ65" i="1"/>
  <c r="AH51" i="1"/>
  <c r="AF51" i="1"/>
  <c r="AJ51" i="1"/>
  <c r="I40" i="1"/>
  <c r="J40" i="1"/>
  <c r="AF66" i="1"/>
  <c r="AC70" i="1"/>
  <c r="AD70" i="1" s="1"/>
  <c r="AH77" i="1"/>
  <c r="AF77" i="1"/>
  <c r="AJ77" i="1"/>
  <c r="AF88" i="1"/>
  <c r="I41" i="1"/>
  <c r="J41" i="1"/>
  <c r="I53" i="1"/>
  <c r="J53" i="1"/>
  <c r="AF74" i="1"/>
  <c r="AC78" i="1"/>
  <c r="AD78" i="1" s="1"/>
  <c r="AH87" i="1"/>
  <c r="AJ87" i="1"/>
  <c r="AF87" i="1"/>
  <c r="F91" i="1"/>
  <c r="G91" i="1"/>
  <c r="F97" i="1"/>
  <c r="G97" i="1"/>
  <c r="F101" i="1"/>
  <c r="G101" i="1"/>
  <c r="F105" i="1"/>
  <c r="G105" i="1"/>
  <c r="F109" i="1"/>
  <c r="G109" i="1"/>
  <c r="AF50" i="1"/>
  <c r="I67" i="1"/>
  <c r="J67" i="1"/>
  <c r="I83" i="1"/>
  <c r="J83" i="1"/>
  <c r="AF60" i="1"/>
  <c r="AC74" i="1"/>
  <c r="AD74" i="1" s="1"/>
  <c r="AJ117" i="1"/>
  <c r="AF117" i="1"/>
  <c r="AH117" i="1"/>
  <c r="AF69" i="1"/>
  <c r="AC110" i="1"/>
  <c r="AD110" i="1" s="1"/>
  <c r="F115" i="1"/>
  <c r="G115" i="1"/>
  <c r="AC54" i="1"/>
  <c r="AD54" i="1" s="1"/>
  <c r="F79" i="1"/>
  <c r="G79" i="1"/>
  <c r="AC87" i="1"/>
  <c r="AD87" i="1" s="1"/>
  <c r="G93" i="1"/>
  <c r="F93" i="1"/>
  <c r="I101" i="1"/>
  <c r="J101" i="1"/>
  <c r="F111" i="1"/>
  <c r="G111" i="1"/>
  <c r="AF116" i="1"/>
  <c r="AJ116" i="1"/>
  <c r="AH116" i="1"/>
  <c r="F122" i="1"/>
  <c r="G122" i="1"/>
  <c r="AH124" i="1"/>
  <c r="AF124" i="1"/>
  <c r="AJ124" i="1"/>
  <c r="G130" i="1"/>
  <c r="F130" i="1"/>
  <c r="AH132" i="1"/>
  <c r="AJ132" i="1"/>
  <c r="AF132" i="1"/>
  <c r="G10" i="1"/>
  <c r="F10" i="1"/>
  <c r="AF79" i="1"/>
  <c r="AF112" i="1"/>
  <c r="AC96" i="1"/>
  <c r="AD96" i="1" s="1"/>
  <c r="AF102" i="1"/>
  <c r="I113" i="1"/>
  <c r="J113" i="1"/>
  <c r="F45" i="1"/>
  <c r="G45" i="1"/>
  <c r="AF83" i="1"/>
  <c r="AJ22" i="1"/>
  <c r="AF22" i="1"/>
  <c r="AH22" i="1"/>
  <c r="AF15" i="1"/>
  <c r="G29" i="1"/>
  <c r="F29" i="1"/>
  <c r="AF27" i="1"/>
  <c r="AH47" i="1"/>
  <c r="AJ47" i="1"/>
  <c r="AF47" i="1"/>
  <c r="AH38" i="1"/>
  <c r="AF38" i="1"/>
  <c r="AJ38" i="1"/>
  <c r="AH59" i="1"/>
  <c r="AF59" i="1"/>
  <c r="AJ59" i="1"/>
  <c r="AH67" i="1"/>
  <c r="AF67" i="1"/>
  <c r="AJ67" i="1"/>
  <c r="I51" i="1"/>
  <c r="J51" i="1"/>
  <c r="F82" i="1"/>
  <c r="G82" i="1"/>
  <c r="I61" i="1"/>
  <c r="J61" i="1"/>
  <c r="J89" i="1"/>
  <c r="AC89" i="1" s="1"/>
  <c r="AD89" i="1" s="1"/>
  <c r="I89" i="1"/>
  <c r="F107" i="1"/>
  <c r="G107" i="1"/>
  <c r="AF80" i="1"/>
  <c r="AF70" i="1"/>
  <c r="AH120" i="1"/>
  <c r="AF120" i="1"/>
  <c r="AJ120" i="1"/>
  <c r="G126" i="1"/>
  <c r="F126" i="1"/>
  <c r="AJ10" i="1"/>
  <c r="AF10" i="1"/>
  <c r="AF89" i="1"/>
  <c r="AF108" i="1"/>
  <c r="AH85" i="1"/>
  <c r="AJ85" i="1"/>
  <c r="AF85" i="1"/>
  <c r="AF94" i="1"/>
  <c r="AF129" i="1"/>
  <c r="G18" i="1"/>
  <c r="F18" i="1"/>
  <c r="G26" i="1"/>
  <c r="F26" i="1"/>
  <c r="G12" i="1"/>
  <c r="F12" i="1"/>
  <c r="G16" i="1"/>
  <c r="F16" i="1"/>
  <c r="G20" i="1"/>
  <c r="F20" i="1"/>
  <c r="G24" i="1"/>
  <c r="F24" i="1"/>
  <c r="G28" i="1"/>
  <c r="F28" i="1"/>
  <c r="G19" i="1"/>
  <c r="F19" i="1"/>
  <c r="G25" i="1"/>
  <c r="F25" i="1"/>
  <c r="G27" i="1"/>
  <c r="F27" i="1"/>
  <c r="AH34" i="1"/>
  <c r="AJ34" i="1"/>
  <c r="AF34" i="1"/>
  <c r="AH43" i="1"/>
  <c r="AF43" i="1"/>
  <c r="AJ43" i="1"/>
  <c r="AF44" i="1"/>
  <c r="AJ44" i="1"/>
  <c r="AH44" i="1"/>
  <c r="G31" i="1"/>
  <c r="F31" i="1"/>
  <c r="F49" i="1"/>
  <c r="G49" i="1"/>
  <c r="F55" i="1"/>
  <c r="G55" i="1"/>
  <c r="F59" i="1"/>
  <c r="G59" i="1"/>
  <c r="F63" i="1"/>
  <c r="G63" i="1"/>
  <c r="F67" i="1"/>
  <c r="G67" i="1"/>
  <c r="AF25" i="1"/>
  <c r="G32" i="1"/>
  <c r="F32" i="1"/>
  <c r="F38" i="1"/>
  <c r="G38" i="1"/>
  <c r="F51" i="1"/>
  <c r="G51" i="1"/>
  <c r="AF40" i="1"/>
  <c r="AJ40" i="1"/>
  <c r="AH40" i="1"/>
  <c r="AF58" i="1"/>
  <c r="F77" i="1"/>
  <c r="G77" i="1"/>
  <c r="AF64" i="1"/>
  <c r="I73" i="1"/>
  <c r="J73" i="1"/>
  <c r="AH75" i="1"/>
  <c r="AF75" i="1"/>
  <c r="AJ75" i="1"/>
  <c r="AF82" i="1"/>
  <c r="AJ82" i="1"/>
  <c r="AH82" i="1"/>
  <c r="AH97" i="1"/>
  <c r="AF97" i="1"/>
  <c r="AJ97" i="1"/>
  <c r="AH101" i="1"/>
  <c r="AF101" i="1"/>
  <c r="AJ101" i="1"/>
  <c r="AH105" i="1"/>
  <c r="AF105" i="1"/>
  <c r="AJ105" i="1"/>
  <c r="AH109" i="1"/>
  <c r="AF109" i="1"/>
  <c r="AJ109" i="1"/>
  <c r="J52" i="1"/>
  <c r="I52" i="1"/>
  <c r="AF62" i="1"/>
  <c r="I69" i="1"/>
  <c r="J69" i="1"/>
  <c r="AF72" i="1"/>
  <c r="I91" i="1"/>
  <c r="J91" i="1"/>
  <c r="G117" i="1"/>
  <c r="F117" i="1"/>
  <c r="I115" i="1"/>
  <c r="J115" i="1"/>
  <c r="F86" i="1"/>
  <c r="G86" i="1"/>
  <c r="AH93" i="1"/>
  <c r="AF93" i="1"/>
  <c r="AJ93" i="1"/>
  <c r="AF96" i="1"/>
  <c r="I111" i="1"/>
  <c r="J111" i="1"/>
  <c r="G118" i="1"/>
  <c r="F118" i="1"/>
  <c r="G120" i="1"/>
  <c r="F120" i="1"/>
  <c r="AH122" i="1"/>
  <c r="AF122" i="1"/>
  <c r="AJ122" i="1"/>
  <c r="G128" i="1"/>
  <c r="F128" i="1"/>
  <c r="AH130" i="1"/>
  <c r="AF130" i="1"/>
  <c r="AJ130" i="1"/>
  <c r="J133" i="1"/>
  <c r="I133" i="1"/>
  <c r="AH71" i="1"/>
  <c r="AF71" i="1"/>
  <c r="AJ71" i="1"/>
  <c r="G85" i="1"/>
  <c r="F85" i="1"/>
  <c r="AC90" i="1"/>
  <c r="AD90" i="1" s="1"/>
  <c r="I99" i="1"/>
  <c r="J99" i="1"/>
  <c r="AF110" i="1"/>
  <c r="I45" i="1"/>
  <c r="J45" i="1"/>
  <c r="AF119" i="1"/>
  <c r="AI119" i="1" s="1"/>
  <c r="AF127" i="1"/>
  <c r="AI100" i="1" l="1"/>
  <c r="AI104" i="1"/>
  <c r="AI129" i="1"/>
  <c r="AI106" i="1"/>
  <c r="AI13" i="1"/>
  <c r="AI72" i="1"/>
  <c r="AI56" i="1"/>
  <c r="AI127" i="1"/>
  <c r="AI88" i="1"/>
  <c r="AC120" i="1"/>
  <c r="AD120" i="1" s="1"/>
  <c r="AI120" i="1" s="1"/>
  <c r="AI131" i="1"/>
  <c r="AI78" i="1"/>
  <c r="AI36" i="1"/>
  <c r="AI37" i="1"/>
  <c r="AI95" i="1"/>
  <c r="AI62" i="1"/>
  <c r="AI89" i="1"/>
  <c r="AI90" i="1"/>
  <c r="AC86" i="1"/>
  <c r="AD86" i="1" s="1"/>
  <c r="AI86" i="1" s="1"/>
  <c r="AI112" i="1"/>
  <c r="AC114" i="1"/>
  <c r="AD114" i="1" s="1"/>
  <c r="AI114" i="1" s="1"/>
  <c r="AC80" i="1"/>
  <c r="AD80" i="1" s="1"/>
  <c r="AI80" i="1" s="1"/>
  <c r="AI58" i="1"/>
  <c r="AC126" i="1"/>
  <c r="AD126" i="1" s="1"/>
  <c r="AI126" i="1" s="1"/>
  <c r="AC121" i="1"/>
  <c r="AD121" i="1" s="1"/>
  <c r="AI121" i="1" s="1"/>
  <c r="AC34" i="1"/>
  <c r="AD34" i="1" s="1"/>
  <c r="AI34" i="1" s="1"/>
  <c r="AC125" i="1"/>
  <c r="AD125" i="1" s="1"/>
  <c r="AI125" i="1" s="1"/>
  <c r="AC10" i="1"/>
  <c r="AD10" i="1" s="1"/>
  <c r="AI10" i="1" s="1"/>
  <c r="AI54" i="1"/>
  <c r="AC133" i="1"/>
  <c r="AD133" i="1" s="1"/>
  <c r="AI133" i="1" s="1"/>
  <c r="AC118" i="1"/>
  <c r="AD118" i="1" s="1"/>
  <c r="AI118" i="1" s="1"/>
  <c r="AC103" i="1"/>
  <c r="AD103" i="1" s="1"/>
  <c r="AI103" i="1" s="1"/>
  <c r="AC75" i="1"/>
  <c r="AD75" i="1" s="1"/>
  <c r="AI75" i="1" s="1"/>
  <c r="AC116" i="1"/>
  <c r="AD116" i="1" s="1"/>
  <c r="AI116" i="1" s="1"/>
  <c r="AC22" i="1"/>
  <c r="AD22" i="1" s="1"/>
  <c r="AC40" i="1"/>
  <c r="AD40" i="1" s="1"/>
  <c r="AI40" i="1" s="1"/>
  <c r="AC124" i="1"/>
  <c r="AD124" i="1" s="1"/>
  <c r="AI124" i="1" s="1"/>
  <c r="AC31" i="1"/>
  <c r="AD31" i="1" s="1"/>
  <c r="AI31" i="1" s="1"/>
  <c r="AC29" i="1"/>
  <c r="AD29" i="1" s="1"/>
  <c r="AI29" i="1" s="1"/>
  <c r="AI74" i="1"/>
  <c r="AI68" i="1"/>
  <c r="AI50" i="1"/>
  <c r="AI60" i="1"/>
  <c r="AC111" i="1"/>
  <c r="AD111" i="1" s="1"/>
  <c r="AI111" i="1" s="1"/>
  <c r="AC85" i="1"/>
  <c r="AD85" i="1" s="1"/>
  <c r="AI85" i="1" s="1"/>
  <c r="AC77" i="1"/>
  <c r="AD77" i="1" s="1"/>
  <c r="AI77" i="1" s="1"/>
  <c r="AC63" i="1"/>
  <c r="AD63" i="1" s="1"/>
  <c r="AI63" i="1" s="1"/>
  <c r="AC55" i="1"/>
  <c r="AD55" i="1" s="1"/>
  <c r="AI55" i="1" s="1"/>
  <c r="AC27" i="1"/>
  <c r="AD27" i="1" s="1"/>
  <c r="AI27" i="1" s="1"/>
  <c r="AC19" i="1"/>
  <c r="AD19" i="1" s="1"/>
  <c r="AI19" i="1" s="1"/>
  <c r="AC24" i="1"/>
  <c r="AD24" i="1" s="1"/>
  <c r="AI24" i="1" s="1"/>
  <c r="AC16" i="1"/>
  <c r="AD16" i="1" s="1"/>
  <c r="AI16" i="1" s="1"/>
  <c r="AC26" i="1"/>
  <c r="AD26" i="1" s="1"/>
  <c r="AI26" i="1" s="1"/>
  <c r="AC107" i="1"/>
  <c r="AD107" i="1" s="1"/>
  <c r="AI107" i="1" s="1"/>
  <c r="AC45" i="1"/>
  <c r="AD45" i="1" s="1"/>
  <c r="AI45" i="1" s="1"/>
  <c r="AI96" i="1"/>
  <c r="AC130" i="1"/>
  <c r="AD130" i="1" s="1"/>
  <c r="AI130" i="1" s="1"/>
  <c r="AI87" i="1"/>
  <c r="AC109" i="1"/>
  <c r="AD109" i="1" s="1"/>
  <c r="AI109" i="1" s="1"/>
  <c r="AC101" i="1"/>
  <c r="AD101" i="1" s="1"/>
  <c r="AI101" i="1" s="1"/>
  <c r="AC91" i="1"/>
  <c r="AD91" i="1" s="1"/>
  <c r="AI91" i="1" s="1"/>
  <c r="AC42" i="1"/>
  <c r="AD42" i="1" s="1"/>
  <c r="AI42" i="1" s="1"/>
  <c r="AC134" i="1"/>
  <c r="AD134" i="1" s="1"/>
  <c r="AI134" i="1" s="1"/>
  <c r="AC35" i="1"/>
  <c r="AD35" i="1" s="1"/>
  <c r="AI35" i="1" s="1"/>
  <c r="AI94" i="1"/>
  <c r="AC132" i="1"/>
  <c r="AD132" i="1" s="1"/>
  <c r="AI132" i="1" s="1"/>
  <c r="AI98" i="1"/>
  <c r="AC41" i="1"/>
  <c r="AD41" i="1" s="1"/>
  <c r="AI41" i="1" s="1"/>
  <c r="AC69" i="1"/>
  <c r="AD69" i="1" s="1"/>
  <c r="AI69" i="1" s="1"/>
  <c r="AC61" i="1"/>
  <c r="AD61" i="1" s="1"/>
  <c r="AI61" i="1" s="1"/>
  <c r="AC53" i="1"/>
  <c r="AD53" i="1" s="1"/>
  <c r="AI53" i="1" s="1"/>
  <c r="AC23" i="1"/>
  <c r="AD23" i="1" s="1"/>
  <c r="AI23" i="1" s="1"/>
  <c r="AC99" i="1"/>
  <c r="AD99" i="1" s="1"/>
  <c r="AI99" i="1" s="1"/>
  <c r="AC33" i="1"/>
  <c r="AD33" i="1" s="1"/>
  <c r="AI33" i="1" s="1"/>
  <c r="AC115" i="1"/>
  <c r="AD115" i="1" s="1"/>
  <c r="AI115" i="1" s="1"/>
  <c r="AI15" i="1"/>
  <c r="AI30" i="1"/>
  <c r="AC39" i="1"/>
  <c r="AD39" i="1" s="1"/>
  <c r="AI39" i="1" s="1"/>
  <c r="AC113" i="1"/>
  <c r="AD113" i="1" s="1"/>
  <c r="AI113" i="1" s="1"/>
  <c r="AC84" i="1"/>
  <c r="AD84" i="1" s="1"/>
  <c r="AI84" i="1" s="1"/>
  <c r="AC73" i="1"/>
  <c r="AD73" i="1" s="1"/>
  <c r="AI73" i="1" s="1"/>
  <c r="AC52" i="1"/>
  <c r="AD52" i="1" s="1"/>
  <c r="AI52" i="1" s="1"/>
  <c r="AI66" i="1"/>
  <c r="AC71" i="1"/>
  <c r="AD71" i="1" s="1"/>
  <c r="AI71" i="1" s="1"/>
  <c r="AC43" i="1"/>
  <c r="AD43" i="1" s="1"/>
  <c r="AI43" i="1" s="1"/>
  <c r="AI108" i="1"/>
  <c r="AI22" i="1"/>
  <c r="AI102" i="1"/>
  <c r="AC38" i="1"/>
  <c r="AD38" i="1" s="1"/>
  <c r="AI38" i="1" s="1"/>
  <c r="AC128" i="1"/>
  <c r="AD128" i="1" s="1"/>
  <c r="AI128" i="1" s="1"/>
  <c r="AC117" i="1"/>
  <c r="AD117" i="1" s="1"/>
  <c r="AI117" i="1" s="1"/>
  <c r="AC51" i="1"/>
  <c r="AD51" i="1" s="1"/>
  <c r="AI51" i="1" s="1"/>
  <c r="AC32" i="1"/>
  <c r="AD32" i="1" s="1"/>
  <c r="AI32" i="1" s="1"/>
  <c r="AC67" i="1"/>
  <c r="AD67" i="1" s="1"/>
  <c r="AI67" i="1" s="1"/>
  <c r="AC59" i="1"/>
  <c r="AD59" i="1" s="1"/>
  <c r="AI59" i="1" s="1"/>
  <c r="AC49" i="1"/>
  <c r="AD49" i="1" s="1"/>
  <c r="AI49" i="1" s="1"/>
  <c r="AC25" i="1"/>
  <c r="AD25" i="1" s="1"/>
  <c r="AI25" i="1" s="1"/>
  <c r="AC28" i="1"/>
  <c r="AD28" i="1" s="1"/>
  <c r="AI28" i="1" s="1"/>
  <c r="AC20" i="1"/>
  <c r="AD20" i="1" s="1"/>
  <c r="AI20" i="1" s="1"/>
  <c r="AC12" i="1"/>
  <c r="AD12" i="1" s="1"/>
  <c r="AI12" i="1" s="1"/>
  <c r="AC18" i="1"/>
  <c r="AD18" i="1" s="1"/>
  <c r="AI18" i="1" s="1"/>
  <c r="AC82" i="1"/>
  <c r="AD82" i="1" s="1"/>
  <c r="AI82" i="1" s="1"/>
  <c r="AC122" i="1"/>
  <c r="AD122" i="1" s="1"/>
  <c r="AI122" i="1" s="1"/>
  <c r="AC93" i="1"/>
  <c r="AD93" i="1" s="1"/>
  <c r="AI93" i="1" s="1"/>
  <c r="AC79" i="1"/>
  <c r="AD79" i="1" s="1"/>
  <c r="AI79" i="1" s="1"/>
  <c r="AI110" i="1"/>
  <c r="AC105" i="1"/>
  <c r="AD105" i="1" s="1"/>
  <c r="AI105" i="1" s="1"/>
  <c r="AC97" i="1"/>
  <c r="AD97" i="1" s="1"/>
  <c r="AI97" i="1" s="1"/>
  <c r="AI70" i="1"/>
  <c r="AC92" i="1"/>
  <c r="AD92" i="1" s="1"/>
  <c r="AI92" i="1" s="1"/>
  <c r="AC81" i="1"/>
  <c r="AD81" i="1" s="1"/>
  <c r="AI81" i="1" s="1"/>
  <c r="AI64" i="1"/>
  <c r="AC65" i="1"/>
  <c r="AD65" i="1" s="1"/>
  <c r="AI65" i="1" s="1"/>
  <c r="AC57" i="1"/>
  <c r="AD57" i="1" s="1"/>
  <c r="AI57" i="1" s="1"/>
  <c r="AI44" i="1"/>
  <c r="AC47" i="1"/>
  <c r="AD47" i="1" s="1"/>
  <c r="AI47" i="1" s="1"/>
  <c r="AC14" i="1"/>
  <c r="AD14" i="1" s="1"/>
  <c r="AI14" i="1" s="1"/>
  <c r="AC83" i="1"/>
  <c r="AD83" i="1" s="1"/>
  <c r="AI83" i="1" s="1"/>
  <c r="AC21" i="1"/>
  <c r="AD21" i="1" s="1"/>
  <c r="AI21" i="1" s="1"/>
  <c r="AC11" i="1" l="1"/>
  <c r="AD11" i="1" s="1"/>
  <c r="AI11" i="1" s="1"/>
  <c r="AK20" i="1" l="1"/>
  <c r="AK79" i="1"/>
  <c r="AK21" i="1"/>
  <c r="AK100" i="1"/>
  <c r="AK42" i="1"/>
  <c r="AK93" i="1"/>
  <c r="AK99" i="1"/>
  <c r="AK55" i="1"/>
  <c r="AK91" i="1"/>
  <c r="AK58" i="1"/>
  <c r="AK84" i="1"/>
  <c r="AK107" i="1"/>
  <c r="AK113" i="1"/>
  <c r="AK118" i="1"/>
  <c r="AK86" i="1"/>
  <c r="AK17" i="1"/>
  <c r="AK47" i="1"/>
  <c r="AK23" i="1"/>
  <c r="AK133" i="1"/>
  <c r="AK60" i="1"/>
  <c r="AK41" i="1"/>
  <c r="AK119" i="1"/>
  <c r="AK132" i="1"/>
  <c r="AK83" i="1"/>
  <c r="AK82" i="1"/>
  <c r="AK81" i="1"/>
  <c r="AK123" i="1"/>
  <c r="AK101" i="1"/>
  <c r="AK25" i="1"/>
  <c r="AK73" i="1"/>
  <c r="AK49" i="1"/>
  <c r="AK70" i="1"/>
  <c r="AK19" i="1"/>
  <c r="AK92" i="1"/>
  <c r="AK122" i="1"/>
  <c r="AK32" i="1"/>
  <c r="AK129" i="1"/>
  <c r="AK43" i="1"/>
  <c r="AK33" i="1"/>
  <c r="AK117" i="1"/>
  <c r="AK24" i="1"/>
  <c r="AK39" i="1"/>
  <c r="AK88" i="1"/>
  <c r="AK97" i="1"/>
  <c r="AK72" i="1"/>
  <c r="AK77" i="1"/>
  <c r="AK44" i="1"/>
  <c r="AK57" i="1"/>
  <c r="AK114" i="1"/>
  <c r="AK130" i="1"/>
  <c r="AK14" i="1"/>
  <c r="AK115" i="1"/>
  <c r="AK52" i="1"/>
  <c r="AK48" i="1"/>
  <c r="AK74" i="1"/>
  <c r="AK11" i="1"/>
  <c r="AK71" i="1"/>
  <c r="AK51" i="1"/>
  <c r="AK66" i="1"/>
  <c r="AK80" i="1"/>
  <c r="AK103" i="1"/>
  <c r="AK40" i="1"/>
  <c r="AK28" i="1"/>
  <c r="AK63" i="1"/>
  <c r="AK45" i="1"/>
  <c r="AK131" i="1"/>
  <c r="AK108" i="1"/>
  <c r="AK12" i="1"/>
  <c r="AK46" i="1"/>
  <c r="AK53" i="1"/>
  <c r="AK30" i="1"/>
  <c r="AK34" i="1"/>
  <c r="AK126" i="1"/>
  <c r="AK75" i="1"/>
  <c r="AK15" i="1"/>
  <c r="AK111" i="1"/>
  <c r="AK89" i="1"/>
  <c r="AK54" i="1"/>
  <c r="AK56" i="1"/>
  <c r="AK109" i="1"/>
  <c r="AK35" i="1"/>
  <c r="AK68" i="1"/>
  <c r="AK16" i="1"/>
  <c r="AK65" i="1"/>
  <c r="AK121" i="1"/>
  <c r="AK78" i="1"/>
  <c r="AK95" i="1"/>
  <c r="AK94" i="1"/>
  <c r="AK90" i="1"/>
  <c r="AK76" i="1"/>
  <c r="AK116" i="1"/>
  <c r="AK64" i="1"/>
  <c r="AK110" i="1"/>
  <c r="AK50" i="1"/>
  <c r="AK125" i="1"/>
  <c r="AK124" i="1"/>
  <c r="AK134" i="1"/>
  <c r="AK59" i="1"/>
  <c r="AK31" i="1"/>
  <c r="AK13" i="1"/>
  <c r="AK18" i="1"/>
  <c r="AK38" i="1"/>
  <c r="AK69" i="1"/>
  <c r="AK36" i="1"/>
  <c r="AK22" i="1"/>
  <c r="AK106" i="1"/>
  <c r="AK104" i="1"/>
  <c r="AK67" i="1"/>
  <c r="AK29" i="1"/>
  <c r="AK128" i="1"/>
  <c r="AK26" i="1"/>
  <c r="AK120" i="1"/>
  <c r="AK127" i="1"/>
  <c r="AK37" i="1"/>
  <c r="AK62" i="1"/>
  <c r="AK61" i="1"/>
  <c r="AK87" i="1"/>
  <c r="AK112" i="1"/>
  <c r="AK98" i="1"/>
  <c r="AK85" i="1"/>
  <c r="AK102" i="1"/>
  <c r="AK105" i="1"/>
  <c r="AK27" i="1"/>
  <c r="AK96" i="1"/>
</calcChain>
</file>

<file path=xl/sharedStrings.xml><?xml version="1.0" encoding="utf-8"?>
<sst xmlns="http://schemas.openxmlformats.org/spreadsheetml/2006/main" count="89" uniqueCount="36">
  <si>
    <t>h</t>
  </si>
  <si>
    <t>k</t>
  </si>
  <si>
    <t>l</t>
  </si>
  <si>
    <t>x</t>
  </si>
  <si>
    <t>y</t>
  </si>
  <si>
    <t>z</t>
  </si>
  <si>
    <t>Atom 1</t>
  </si>
  <si>
    <t>Atom 2</t>
  </si>
  <si>
    <t>Atom 3</t>
  </si>
  <si>
    <t>Atom 4</t>
  </si>
  <si>
    <t>Atom 5</t>
  </si>
  <si>
    <t>Atom 6</t>
  </si>
  <si>
    <t>Atom 7</t>
  </si>
  <si>
    <t>Atom 8</t>
  </si>
  <si>
    <t>q</t>
  </si>
  <si>
    <t>Mult</t>
  </si>
  <si>
    <t>Index</t>
  </si>
  <si>
    <t>nm</t>
  </si>
  <si>
    <t>k =</t>
  </si>
  <si>
    <t xml:space="preserve"> /nm</t>
  </si>
  <si>
    <t>(rad)</t>
  </si>
  <si>
    <t>(deg)</t>
  </si>
  <si>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>=</t>
    </r>
  </si>
  <si>
    <t>X-ray wavelength</t>
  </si>
  <si>
    <t xml:space="preserve">Lattice constant, a = </t>
  </si>
  <si>
    <t>Diffraction from a BCC crystal of lattice constant 0.659 nm</t>
  </si>
  <si>
    <t>Normalised</t>
  </si>
  <si>
    <t>LP</t>
  </si>
  <si>
    <t>Template/D.Martin/PHYS306/2015</t>
  </si>
  <si>
    <t>q*R</t>
  </si>
  <si>
    <t>cos(q*R)</t>
  </si>
  <si>
    <t>sin(q*R)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</si>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</sst>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0" xfId="0" applyAlignment="1">
      <alignment horizontal="right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1" xfId="0" applyNumberFormat="1" applyBorder="1"/>
    <xf numFmtId="165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0"/>
              <a:t>Diffraction</a:t>
            </a:r>
            <a:r>
              <a:rPr lang="en-GB" sz="1200" b="0" baseline="0"/>
              <a:t> from a BCC crystal of lattice constant 0.659 nm (x-ray wavelength 0.154 nm)</a:t>
            </a:r>
            <a:endParaRPr lang="en-GB" sz="12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minus"/>
            <c:errValType val="percentage"/>
            <c:noEndCap val="1"/>
            <c:val val="100"/>
          </c:errBars>
          <c:xVal>
            <c:numRef>
              <c:f>Sheet1!$AJ$10:$AJ$134</c:f>
              <c:numCache>
                <c:formatCode>General</c:formatCode>
                <c:ptCount val="125"/>
                <c:pt idx="0">
                  <c:v>0</c:v>
                </c:pt>
                <c:pt idx="1">
                  <c:v>6.7099784397123541</c:v>
                </c:pt>
                <c:pt idx="2">
                  <c:v>13.514262431824092</c:v>
                </c:pt>
                <c:pt idx="3">
                  <c:v>20.519803470332043</c:v>
                </c:pt>
                <c:pt idx="4">
                  <c:v>27.864024284869888</c:v>
                </c:pt>
                <c:pt idx="5">
                  <c:v>6.7099784397123541</c:v>
                </c:pt>
                <c:pt idx="6">
                  <c:v>9.511290053946226</c:v>
                </c:pt>
                <c:pt idx="7">
                  <c:v>15.145460202029952</c:v>
                </c:pt>
                <c:pt idx="8">
                  <c:v>21.684305231007333</c:v>
                </c:pt>
                <c:pt idx="9">
                  <c:v>28.800343479869195</c:v>
                </c:pt>
                <c:pt idx="10">
                  <c:v>13.514262431824092</c:v>
                </c:pt>
                <c:pt idx="11">
                  <c:v>15.145460202029952</c:v>
                </c:pt>
                <c:pt idx="12">
                  <c:v>19.29814873694832</c:v>
                </c:pt>
                <c:pt idx="13">
                  <c:v>24.9158022249994</c:v>
                </c:pt>
                <c:pt idx="14">
                  <c:v>31.502846466912494</c:v>
                </c:pt>
                <c:pt idx="15">
                  <c:v>20.519803470332043</c:v>
                </c:pt>
                <c:pt idx="16">
                  <c:v>21.684305231007333</c:v>
                </c:pt>
                <c:pt idx="17">
                  <c:v>24.9158022249994</c:v>
                </c:pt>
                <c:pt idx="18">
                  <c:v>29.717624878165697</c:v>
                </c:pt>
                <c:pt idx="19">
                  <c:v>35.747800698581095</c:v>
                </c:pt>
                <c:pt idx="20">
                  <c:v>27.864024284869888</c:v>
                </c:pt>
                <c:pt idx="21">
                  <c:v>28.800343479869195</c:v>
                </c:pt>
                <c:pt idx="22">
                  <c:v>31.502846466912494</c:v>
                </c:pt>
                <c:pt idx="23">
                  <c:v>35.747800698581095</c:v>
                </c:pt>
                <c:pt idx="24">
                  <c:v>41.373724201829653</c:v>
                </c:pt>
                <c:pt idx="25">
                  <c:v>6.7099784397123541</c:v>
                </c:pt>
                <c:pt idx="26">
                  <c:v>9.511290053946226</c:v>
                </c:pt>
                <c:pt idx="27">
                  <c:v>15.145460202029952</c:v>
                </c:pt>
                <c:pt idx="28">
                  <c:v>21.684305231007333</c:v>
                </c:pt>
                <c:pt idx="29">
                  <c:v>28.800343479869195</c:v>
                </c:pt>
                <c:pt idx="30">
                  <c:v>9.511290053946226</c:v>
                </c:pt>
                <c:pt idx="31">
                  <c:v>11.676124485655766</c:v>
                </c:pt>
                <c:pt idx="32">
                  <c:v>16.631037253855045</c:v>
                </c:pt>
                <c:pt idx="33">
                  <c:v>22.80069201131791</c:v>
                </c:pt>
                <c:pt idx="34">
                  <c:v>29.717624878165697</c:v>
                </c:pt>
                <c:pt idx="35">
                  <c:v>15.145460202029952</c:v>
                </c:pt>
                <c:pt idx="36">
                  <c:v>16.631037253855045</c:v>
                </c:pt>
                <c:pt idx="37">
                  <c:v>20.519803470332043</c:v>
                </c:pt>
                <c:pt idx="38">
                  <c:v>25.924671907627872</c:v>
                </c:pt>
                <c:pt idx="39">
                  <c:v>32.374102817569934</c:v>
                </c:pt>
                <c:pt idx="40">
                  <c:v>21.684305231007333</c:v>
                </c:pt>
                <c:pt idx="41">
                  <c:v>22.80069201131791</c:v>
                </c:pt>
                <c:pt idx="42">
                  <c:v>25.924671907627872</c:v>
                </c:pt>
                <c:pt idx="43">
                  <c:v>30.617872904482731</c:v>
                </c:pt>
                <c:pt idx="44">
                  <c:v>36.568850032014282</c:v>
                </c:pt>
                <c:pt idx="45">
                  <c:v>28.800343479869195</c:v>
                </c:pt>
                <c:pt idx="46">
                  <c:v>29.717624878165697</c:v>
                </c:pt>
                <c:pt idx="47">
                  <c:v>32.374102817569934</c:v>
                </c:pt>
                <c:pt idx="48">
                  <c:v>36.568850032014282</c:v>
                </c:pt>
                <c:pt idx="49">
                  <c:v>42.160983402125304</c:v>
                </c:pt>
                <c:pt idx="50">
                  <c:v>13.514262431824092</c:v>
                </c:pt>
                <c:pt idx="51">
                  <c:v>15.145460202029952</c:v>
                </c:pt>
                <c:pt idx="52">
                  <c:v>19.29814873694832</c:v>
                </c:pt>
                <c:pt idx="53">
                  <c:v>24.9158022249994</c:v>
                </c:pt>
                <c:pt idx="54">
                  <c:v>31.502846466912494</c:v>
                </c:pt>
                <c:pt idx="55">
                  <c:v>15.145460202029952</c:v>
                </c:pt>
                <c:pt idx="56">
                  <c:v>16.631037253855045</c:v>
                </c:pt>
                <c:pt idx="57">
                  <c:v>20.519803470332043</c:v>
                </c:pt>
                <c:pt idx="58">
                  <c:v>25.924671907627872</c:v>
                </c:pt>
                <c:pt idx="59">
                  <c:v>32.374102817569934</c:v>
                </c:pt>
                <c:pt idx="60">
                  <c:v>19.29814873694832</c:v>
                </c:pt>
                <c:pt idx="61">
                  <c:v>20.519803470332043</c:v>
                </c:pt>
                <c:pt idx="62">
                  <c:v>23.875991815516066</c:v>
                </c:pt>
                <c:pt idx="63">
                  <c:v>28.800343479869195</c:v>
                </c:pt>
                <c:pt idx="64">
                  <c:v>34.918796472883564</c:v>
                </c:pt>
                <c:pt idx="65">
                  <c:v>24.9158022249994</c:v>
                </c:pt>
                <c:pt idx="66">
                  <c:v>25.924671907627872</c:v>
                </c:pt>
                <c:pt idx="67">
                  <c:v>28.800343479869195</c:v>
                </c:pt>
                <c:pt idx="68">
                  <c:v>33.233032175560147</c:v>
                </c:pt>
                <c:pt idx="69">
                  <c:v>38.992790271226859</c:v>
                </c:pt>
                <c:pt idx="70">
                  <c:v>31.502846466912494</c:v>
                </c:pt>
                <c:pt idx="71">
                  <c:v>32.374102817569934</c:v>
                </c:pt>
                <c:pt idx="72">
                  <c:v>34.918796472883564</c:v>
                </c:pt>
                <c:pt idx="73">
                  <c:v>38.992790271226859</c:v>
                </c:pt>
                <c:pt idx="74">
                  <c:v>44.512287942646267</c:v>
                </c:pt>
                <c:pt idx="75">
                  <c:v>20.519803470332043</c:v>
                </c:pt>
                <c:pt idx="76">
                  <c:v>21.684305231007333</c:v>
                </c:pt>
                <c:pt idx="77">
                  <c:v>24.9158022249994</c:v>
                </c:pt>
                <c:pt idx="78">
                  <c:v>29.717624878165697</c:v>
                </c:pt>
                <c:pt idx="79">
                  <c:v>35.747800698581095</c:v>
                </c:pt>
                <c:pt idx="80">
                  <c:v>21.684305231007333</c:v>
                </c:pt>
                <c:pt idx="81">
                  <c:v>22.80069201131791</c:v>
                </c:pt>
                <c:pt idx="82">
                  <c:v>25.924671907627872</c:v>
                </c:pt>
                <c:pt idx="83">
                  <c:v>30.617872904482731</c:v>
                </c:pt>
                <c:pt idx="84">
                  <c:v>36.568850032014282</c:v>
                </c:pt>
                <c:pt idx="85">
                  <c:v>24.9158022249994</c:v>
                </c:pt>
                <c:pt idx="86">
                  <c:v>25.924671907627872</c:v>
                </c:pt>
                <c:pt idx="87">
                  <c:v>28.800343479869195</c:v>
                </c:pt>
                <c:pt idx="88">
                  <c:v>33.233032175560147</c:v>
                </c:pt>
                <c:pt idx="89">
                  <c:v>38.992790271226859</c:v>
                </c:pt>
                <c:pt idx="90">
                  <c:v>29.717624878165697</c:v>
                </c:pt>
                <c:pt idx="91">
                  <c:v>30.617872904482731</c:v>
                </c:pt>
                <c:pt idx="92">
                  <c:v>33.233032175560147</c:v>
                </c:pt>
                <c:pt idx="93">
                  <c:v>37.382825703974667</c:v>
                </c:pt>
                <c:pt idx="94">
                  <c:v>42.946096770602871</c:v>
                </c:pt>
                <c:pt idx="95">
                  <c:v>35.747800698581095</c:v>
                </c:pt>
                <c:pt idx="96">
                  <c:v>36.568850032014282</c:v>
                </c:pt>
                <c:pt idx="97">
                  <c:v>38.992790271226859</c:v>
                </c:pt>
                <c:pt idx="98">
                  <c:v>42.946096770602871</c:v>
                </c:pt>
                <c:pt idx="99">
                  <c:v>48.431651462574685</c:v>
                </c:pt>
                <c:pt idx="100">
                  <c:v>27.864024284869888</c:v>
                </c:pt>
                <c:pt idx="101">
                  <c:v>28.800343479869195</c:v>
                </c:pt>
                <c:pt idx="102">
                  <c:v>31.502846466912494</c:v>
                </c:pt>
                <c:pt idx="103">
                  <c:v>35.747800698581095</c:v>
                </c:pt>
                <c:pt idx="104">
                  <c:v>41.373724201829653</c:v>
                </c:pt>
                <c:pt idx="105">
                  <c:v>28.800343479869195</c:v>
                </c:pt>
                <c:pt idx="106">
                  <c:v>29.717624878165697</c:v>
                </c:pt>
                <c:pt idx="107">
                  <c:v>32.374102817569934</c:v>
                </c:pt>
                <c:pt idx="108">
                  <c:v>36.568850032014282</c:v>
                </c:pt>
                <c:pt idx="109">
                  <c:v>42.160983402125304</c:v>
                </c:pt>
                <c:pt idx="110">
                  <c:v>31.502846466912494</c:v>
                </c:pt>
                <c:pt idx="111">
                  <c:v>32.374102817569934</c:v>
                </c:pt>
                <c:pt idx="112">
                  <c:v>34.918796472883564</c:v>
                </c:pt>
                <c:pt idx="113">
                  <c:v>38.992790271226859</c:v>
                </c:pt>
                <c:pt idx="114">
                  <c:v>44.512287942646267</c:v>
                </c:pt>
                <c:pt idx="115">
                  <c:v>35.747800698581095</c:v>
                </c:pt>
                <c:pt idx="116">
                  <c:v>36.568850032014282</c:v>
                </c:pt>
                <c:pt idx="117">
                  <c:v>38.992790271226859</c:v>
                </c:pt>
                <c:pt idx="118">
                  <c:v>42.946096770602871</c:v>
                </c:pt>
                <c:pt idx="119">
                  <c:v>48.431651462574685</c:v>
                </c:pt>
                <c:pt idx="120">
                  <c:v>41.373724201829653</c:v>
                </c:pt>
                <c:pt idx="121">
                  <c:v>42.160983402125304</c:v>
                </c:pt>
                <c:pt idx="122">
                  <c:v>44.512287942646267</c:v>
                </c:pt>
                <c:pt idx="123">
                  <c:v>48.431651462574685</c:v>
                </c:pt>
                <c:pt idx="124">
                  <c:v>54.04875978489639</c:v>
                </c:pt>
              </c:numCache>
            </c:numRef>
          </c:xVal>
          <c:yVal>
            <c:numRef>
              <c:f>Sheet1!$AK$10:$AK$134</c:f>
              <c:numCache>
                <c:formatCode>General</c:formatCode>
                <c:ptCount val="125"/>
                <c:pt idx="0">
                  <c:v>0</c:v>
                </c:pt>
                <c:pt idx="1">
                  <c:v>4.4883136615946236E-31</c:v>
                </c:pt>
                <c:pt idx="2">
                  <c:v>20.777232466141633</c:v>
                </c:pt>
                <c:pt idx="3">
                  <c:v>4.939983791911129E-31</c:v>
                </c:pt>
                <c:pt idx="4">
                  <c:v>3.4037603071935449</c:v>
                </c:pt>
                <c:pt idx="5">
                  <c:v>4.4883136615946236E-31</c:v>
                </c:pt>
                <c:pt idx="6">
                  <c:v>100</c:v>
                </c:pt>
                <c:pt idx="7">
                  <c:v>2.1109712902344588E-30</c:v>
                </c:pt>
                <c:pt idx="8">
                  <c:v>25.483834801284477</c:v>
                </c:pt>
                <c:pt idx="9">
                  <c:v>1.7639371306736449E-30</c:v>
                </c:pt>
                <c:pt idx="10">
                  <c:v>20.777232466141633</c:v>
                </c:pt>
                <c:pt idx="11">
                  <c:v>2.1109712902344588E-30</c:v>
                </c:pt>
                <c:pt idx="12">
                  <c:v>17.053339640980237</c:v>
                </c:pt>
                <c:pt idx="13">
                  <c:v>1.6892690457200143E-30</c:v>
                </c:pt>
                <c:pt idx="14">
                  <c:v>10.017378166593652</c:v>
                </c:pt>
                <c:pt idx="15">
                  <c:v>4.939983791911129E-31</c:v>
                </c:pt>
                <c:pt idx="16">
                  <c:v>25.483834801284477</c:v>
                </c:pt>
                <c:pt idx="17">
                  <c:v>1.6892690457200143E-30</c:v>
                </c:pt>
                <c:pt idx="18">
                  <c:v>11.590263772751717</c:v>
                </c:pt>
                <c:pt idx="19">
                  <c:v>1.3428229735883785E-30</c:v>
                </c:pt>
                <c:pt idx="20">
                  <c:v>3.4037603071935449</c:v>
                </c:pt>
                <c:pt idx="21">
                  <c:v>1.7639371306736449E-30</c:v>
                </c:pt>
                <c:pt idx="22">
                  <c:v>10.017378166593652</c:v>
                </c:pt>
                <c:pt idx="23">
                  <c:v>1.3428229735883785E-30</c:v>
                </c:pt>
                <c:pt idx="24">
                  <c:v>2.5338857390209291</c:v>
                </c:pt>
                <c:pt idx="25">
                  <c:v>4.4883136615946236E-31</c:v>
                </c:pt>
                <c:pt idx="26">
                  <c:v>100</c:v>
                </c:pt>
                <c:pt idx="27">
                  <c:v>2.1109712902344588E-30</c:v>
                </c:pt>
                <c:pt idx="28">
                  <c:v>25.483834801284477</c:v>
                </c:pt>
                <c:pt idx="29">
                  <c:v>1.7639371306736449E-30</c:v>
                </c:pt>
                <c:pt idx="30">
                  <c:v>100</c:v>
                </c:pt>
                <c:pt idx="31">
                  <c:v>1.3484053466615747E-30</c:v>
                </c:pt>
                <c:pt idx="32">
                  <c:v>49.468668351138128</c:v>
                </c:pt>
                <c:pt idx="33">
                  <c:v>2.1087055484611829E-30</c:v>
                </c:pt>
                <c:pt idx="34">
                  <c:v>23.180527545503434</c:v>
                </c:pt>
                <c:pt idx="35">
                  <c:v>2.1109712902344588E-30</c:v>
                </c:pt>
                <c:pt idx="36">
                  <c:v>49.468668351138128</c:v>
                </c:pt>
                <c:pt idx="37">
                  <c:v>5.4888708799012543E-30</c:v>
                </c:pt>
                <c:pt idx="38">
                  <c:v>32.611846108290848</c:v>
                </c:pt>
                <c:pt idx="39">
                  <c:v>3.4409449467311634E-30</c:v>
                </c:pt>
                <c:pt idx="40">
                  <c:v>25.483834801284477</c:v>
                </c:pt>
                <c:pt idx="41">
                  <c:v>2.1087055484611829E-30</c:v>
                </c:pt>
                <c:pt idx="42">
                  <c:v>32.611846108290848</c:v>
                </c:pt>
                <c:pt idx="43">
                  <c:v>1.9779009671374216E-30</c:v>
                </c:pt>
                <c:pt idx="44">
                  <c:v>13.800038491501718</c:v>
                </c:pt>
                <c:pt idx="45">
                  <c:v>1.7639371306736449E-30</c:v>
                </c:pt>
                <c:pt idx="46">
                  <c:v>23.180527545503434</c:v>
                </c:pt>
                <c:pt idx="47">
                  <c:v>3.4409449467311634E-30</c:v>
                </c:pt>
                <c:pt idx="48">
                  <c:v>13.800038491501718</c:v>
                </c:pt>
                <c:pt idx="49">
                  <c:v>1.469447894809072E-30</c:v>
                </c:pt>
                <c:pt idx="50">
                  <c:v>20.777232466141633</c:v>
                </c:pt>
                <c:pt idx="51">
                  <c:v>2.1109712902344588E-30</c:v>
                </c:pt>
                <c:pt idx="52">
                  <c:v>17.053339640980237</c:v>
                </c:pt>
                <c:pt idx="53">
                  <c:v>1.6892690457200143E-30</c:v>
                </c:pt>
                <c:pt idx="54">
                  <c:v>10.017378166593652</c:v>
                </c:pt>
                <c:pt idx="55">
                  <c:v>2.1109712902344588E-30</c:v>
                </c:pt>
                <c:pt idx="56">
                  <c:v>49.468668351138128</c:v>
                </c:pt>
                <c:pt idx="57">
                  <c:v>5.4888708799012543E-30</c:v>
                </c:pt>
                <c:pt idx="58">
                  <c:v>32.611846108290848</c:v>
                </c:pt>
                <c:pt idx="59">
                  <c:v>3.4409449467311634E-30</c:v>
                </c:pt>
                <c:pt idx="60">
                  <c:v>17.053339640980237</c:v>
                </c:pt>
                <c:pt idx="61">
                  <c:v>5.4888708799012543E-30</c:v>
                </c:pt>
                <c:pt idx="62">
                  <c:v>6.6773440313425674</c:v>
                </c:pt>
                <c:pt idx="63">
                  <c:v>6.9146335522406885E-30</c:v>
                </c:pt>
                <c:pt idx="64">
                  <c:v>7.7442683581876173</c:v>
                </c:pt>
                <c:pt idx="65">
                  <c:v>1.6892690457200143E-30</c:v>
                </c:pt>
                <c:pt idx="66">
                  <c:v>32.611846108290848</c:v>
                </c:pt>
                <c:pt idx="67">
                  <c:v>6.9146335522406885E-30</c:v>
                </c:pt>
                <c:pt idx="68">
                  <c:v>8.7640256633056115</c:v>
                </c:pt>
                <c:pt idx="69">
                  <c:v>3.5727302954685323E-30</c:v>
                </c:pt>
                <c:pt idx="70">
                  <c:v>10.017378166593652</c:v>
                </c:pt>
                <c:pt idx="71">
                  <c:v>3.4409449467311634E-30</c:v>
                </c:pt>
                <c:pt idx="72">
                  <c:v>7.7442683581876173</c:v>
                </c:pt>
                <c:pt idx="73">
                  <c:v>3.5727302954685323E-30</c:v>
                </c:pt>
                <c:pt idx="74">
                  <c:v>4.2211303783593097</c:v>
                </c:pt>
                <c:pt idx="75">
                  <c:v>4.939983791911129E-31</c:v>
                </c:pt>
                <c:pt idx="76">
                  <c:v>25.483834801284477</c:v>
                </c:pt>
                <c:pt idx="77">
                  <c:v>1.6892690457200143E-30</c:v>
                </c:pt>
                <c:pt idx="78">
                  <c:v>11.590263772751717</c:v>
                </c:pt>
                <c:pt idx="79">
                  <c:v>1.3428229735883785E-30</c:v>
                </c:pt>
                <c:pt idx="80">
                  <c:v>25.483834801284477</c:v>
                </c:pt>
                <c:pt idx="81">
                  <c:v>2.1087055484611829E-30</c:v>
                </c:pt>
                <c:pt idx="82">
                  <c:v>32.611846108290848</c:v>
                </c:pt>
                <c:pt idx="83">
                  <c:v>1.9779009671374216E-30</c:v>
                </c:pt>
                <c:pt idx="84">
                  <c:v>13.800038491501718</c:v>
                </c:pt>
                <c:pt idx="85">
                  <c:v>1.6892690457200143E-30</c:v>
                </c:pt>
                <c:pt idx="86">
                  <c:v>32.611846108290848</c:v>
                </c:pt>
                <c:pt idx="87">
                  <c:v>6.9146335522406885E-30</c:v>
                </c:pt>
                <c:pt idx="88">
                  <c:v>8.7640256633056115</c:v>
                </c:pt>
                <c:pt idx="89">
                  <c:v>3.5727302954685323E-30</c:v>
                </c:pt>
                <c:pt idx="90">
                  <c:v>11.590263772751717</c:v>
                </c:pt>
                <c:pt idx="91">
                  <c:v>1.9779009671374216E-30</c:v>
                </c:pt>
                <c:pt idx="92">
                  <c:v>8.7640256633056115</c:v>
                </c:pt>
                <c:pt idx="93">
                  <c:v>6.6165172970607459E-31</c:v>
                </c:pt>
                <c:pt idx="94">
                  <c:v>4.6165688278347918</c:v>
                </c:pt>
                <c:pt idx="95">
                  <c:v>1.3428229735883785E-30</c:v>
                </c:pt>
                <c:pt idx="96">
                  <c:v>13.800038491501718</c:v>
                </c:pt>
                <c:pt idx="97">
                  <c:v>3.5727302954685323E-30</c:v>
                </c:pt>
                <c:pt idx="98">
                  <c:v>4.6165688278347918</c:v>
                </c:pt>
                <c:pt idx="99">
                  <c:v>2.052127573179557E-29</c:v>
                </c:pt>
                <c:pt idx="100">
                  <c:v>3.4037603071935449</c:v>
                </c:pt>
                <c:pt idx="101">
                  <c:v>1.7639371306736449E-30</c:v>
                </c:pt>
                <c:pt idx="102">
                  <c:v>10.017378166593652</c:v>
                </c:pt>
                <c:pt idx="103">
                  <c:v>1.3428229735883785E-30</c:v>
                </c:pt>
                <c:pt idx="104">
                  <c:v>2.5338857390209291</c:v>
                </c:pt>
                <c:pt idx="105">
                  <c:v>1.7639371306736449E-30</c:v>
                </c:pt>
                <c:pt idx="106">
                  <c:v>23.180527545503434</c:v>
                </c:pt>
                <c:pt idx="107">
                  <c:v>3.4409449467311634E-30</c:v>
                </c:pt>
                <c:pt idx="108">
                  <c:v>13.800038491501718</c:v>
                </c:pt>
                <c:pt idx="109">
                  <c:v>1.469447894809072E-30</c:v>
                </c:pt>
                <c:pt idx="110">
                  <c:v>10.017378166593652</c:v>
                </c:pt>
                <c:pt idx="111">
                  <c:v>3.4409449467311634E-30</c:v>
                </c:pt>
                <c:pt idx="112">
                  <c:v>7.7442683581876173</c:v>
                </c:pt>
                <c:pt idx="113">
                  <c:v>3.5727302954685323E-30</c:v>
                </c:pt>
                <c:pt idx="114">
                  <c:v>4.2211303783593097</c:v>
                </c:pt>
                <c:pt idx="115">
                  <c:v>1.3428229735883785E-30</c:v>
                </c:pt>
                <c:pt idx="116">
                  <c:v>13.800038491501718</c:v>
                </c:pt>
                <c:pt idx="117">
                  <c:v>3.5727302954685323E-30</c:v>
                </c:pt>
                <c:pt idx="118">
                  <c:v>4.6165688278347918</c:v>
                </c:pt>
                <c:pt idx="119">
                  <c:v>2.052127573179557E-29</c:v>
                </c:pt>
                <c:pt idx="120">
                  <c:v>2.5338857390209291</c:v>
                </c:pt>
                <c:pt idx="121">
                  <c:v>1.469447894809072E-30</c:v>
                </c:pt>
                <c:pt idx="122">
                  <c:v>4.2211303783593097</c:v>
                </c:pt>
                <c:pt idx="123">
                  <c:v>2.052127573179557E-29</c:v>
                </c:pt>
                <c:pt idx="124">
                  <c:v>0.86605001492706302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75-48D1-841E-6D660DCB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54048"/>
        <c:axId val="79560704"/>
      </c:scatterChart>
      <c:valAx>
        <c:axId val="7955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Theta</a:t>
                </a:r>
                <a:r>
                  <a:rPr lang="en-GB" baseline="0"/>
                  <a:t> / degrees</a:t>
                </a:r>
                <a:endParaRPr lang="en-GB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9560704"/>
        <c:crosses val="autoZero"/>
        <c:crossBetween val="midCat"/>
      </c:valAx>
      <c:valAx>
        <c:axId val="795607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Normalised Intensity (%)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79554048"/>
        <c:crosses val="autoZero"/>
        <c:crossBetween val="midCat"/>
        <c:majorUnit val="20"/>
        <c:min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114300</xdr:colOff>
      <xdr:row>5</xdr:row>
      <xdr:rowOff>142875</xdr:rowOff>
    </xdr:from>
    <xdr:to>
      <xdr:col>44</xdr:col>
      <xdr:colOff>419100</xdr:colOff>
      <xdr:row>23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70037</xdr:colOff>
          <xdr:row>5</xdr:row>
          <xdr:rowOff>92448</xdr:rowOff>
        </xdr:from>
        <xdr:to>
          <xdr:col>28</xdr:col>
          <xdr:colOff>393887</xdr:colOff>
          <xdr:row>6</xdr:row>
          <xdr:rowOff>159123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5</xdr:row>
          <xdr:rowOff>66675</xdr:rowOff>
        </xdr:from>
        <xdr:to>
          <xdr:col>29</xdr:col>
          <xdr:colOff>304800</xdr:colOff>
          <xdr:row>6</xdr:row>
          <xdr:rowOff>104775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5</xdr:row>
          <xdr:rowOff>85725</xdr:rowOff>
        </xdr:from>
        <xdr:to>
          <xdr:col>34</xdr:col>
          <xdr:colOff>476250</xdr:colOff>
          <xdr:row>6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161925</xdr:colOff>
          <xdr:row>5</xdr:row>
          <xdr:rowOff>85725</xdr:rowOff>
        </xdr:from>
        <xdr:to>
          <xdr:col>36</xdr:col>
          <xdr:colOff>600075</xdr:colOff>
          <xdr:row>6</xdr:row>
          <xdr:rowOff>133350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50987</xdr:colOff>
          <xdr:row>9</xdr:row>
          <xdr:rowOff>73398</xdr:rowOff>
        </xdr:from>
        <xdr:to>
          <xdr:col>15</xdr:col>
          <xdr:colOff>374837</xdr:colOff>
          <xdr:row>10</xdr:row>
          <xdr:rowOff>140073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448D6DC-9894-4A79-9AB5-80C7514D10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8</xdr:row>
          <xdr:rowOff>104775</xdr:rowOff>
        </xdr:from>
        <xdr:to>
          <xdr:col>13</xdr:col>
          <xdr:colOff>533400</xdr:colOff>
          <xdr:row>9</xdr:row>
          <xdr:rowOff>142875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B10F5624-0B85-49EE-BE65-BD904D47C9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0</xdr:row>
          <xdr:rowOff>104775</xdr:rowOff>
        </xdr:from>
        <xdr:to>
          <xdr:col>15</xdr:col>
          <xdr:colOff>514350</xdr:colOff>
          <xdr:row>1</xdr:row>
          <xdr:rowOff>152400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C16DA8ED-268C-4875-AE17-F89873650E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161925</xdr:colOff>
          <xdr:row>0</xdr:row>
          <xdr:rowOff>85725</xdr:rowOff>
        </xdr:from>
        <xdr:to>
          <xdr:col>17</xdr:col>
          <xdr:colOff>600075</xdr:colOff>
          <xdr:row>1</xdr:row>
          <xdr:rowOff>133350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E3FAC415-E5DB-4FE8-BA2C-FB56398C6A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104775</xdr:colOff>
          <xdr:row>0</xdr:row>
          <xdr:rowOff>66675</xdr:rowOff>
        </xdr:from>
        <xdr:to>
          <xdr:col>10</xdr:col>
          <xdr:colOff>542925</xdr:colOff>
          <xdr:row>1</xdr:row>
          <xdr:rowOff>114300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E500F723-5EBB-4D5C-B21E-AE53C3CE70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11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5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66"/>
  <sheetViews>
    <sheetView tabSelected="1" topLeftCell="T1" zoomScale="70" zoomScaleNormal="70" workbookViewId="0">
      <selection activeCell="Q17" sqref="Q17"/>
    </sheetView>
  </sheetViews>
  <sheetFormatPr defaultRowHeight="15" x14ac:dyDescent="0.25"/>
  <cols>
    <col min="1" max="4" width="4.28515625" customWidth="1"/>
    <col min="5" max="28" width="5.7109375" style="1" customWidth="1"/>
    <col min="29" max="29" width="6.140625" style="1" customWidth="1"/>
    <col min="30" max="34" width="5.7109375" style="1" customWidth="1"/>
    <col min="35" max="35" width="7.7109375" style="1" customWidth="1"/>
    <col min="36" max="36" width="5.7109375" style="1" customWidth="1"/>
    <col min="37" max="37" width="11.42578125" customWidth="1"/>
  </cols>
  <sheetData>
    <row r="2" spans="1:37" x14ac:dyDescent="0.25">
      <c r="A2" s="14" t="s">
        <v>25</v>
      </c>
      <c r="AC2" s="1" t="s">
        <v>23</v>
      </c>
      <c r="AE2" s="1" t="s">
        <v>22</v>
      </c>
      <c r="AF2" s="19">
        <v>0.154</v>
      </c>
      <c r="AG2" s="1" t="s">
        <v>17</v>
      </c>
    </row>
    <row r="3" spans="1:37" x14ac:dyDescent="0.25">
      <c r="A3" s="14"/>
      <c r="AE3" s="1" t="s">
        <v>18</v>
      </c>
      <c r="AF3" s="20">
        <f>2*PI()/AF2</f>
        <v>40.799904592075237</v>
      </c>
      <c r="AG3" s="1" t="s">
        <v>19</v>
      </c>
    </row>
    <row r="4" spans="1:37" x14ac:dyDescent="0.25">
      <c r="A4" s="14"/>
      <c r="AE4" s="24" t="s">
        <v>24</v>
      </c>
      <c r="AF4" s="19">
        <v>0.65900000000000003</v>
      </c>
      <c r="AG4" s="1" t="s">
        <v>17</v>
      </c>
    </row>
    <row r="6" spans="1:37" x14ac:dyDescent="0.25">
      <c r="E6" s="4"/>
      <c r="F6" s="5" t="s">
        <v>6</v>
      </c>
      <c r="G6" s="6"/>
      <c r="H6" s="4"/>
      <c r="I6" s="5" t="s">
        <v>7</v>
      </c>
      <c r="J6" s="6"/>
      <c r="K6" s="4"/>
      <c r="L6" s="5" t="s">
        <v>8</v>
      </c>
      <c r="M6" s="6"/>
      <c r="N6" s="4"/>
      <c r="O6" s="5" t="s">
        <v>9</v>
      </c>
      <c r="P6" s="6"/>
      <c r="Q6" s="4"/>
      <c r="R6" s="5" t="s">
        <v>10</v>
      </c>
      <c r="S6" s="6"/>
      <c r="T6" s="4"/>
      <c r="U6" s="5" t="s">
        <v>11</v>
      </c>
      <c r="V6" s="6"/>
      <c r="W6" s="4"/>
      <c r="X6" s="5" t="s">
        <v>12</v>
      </c>
      <c r="Y6" s="5"/>
      <c r="Z6" s="4"/>
      <c r="AA6" s="5" t="s">
        <v>13</v>
      </c>
      <c r="AB6" s="6"/>
      <c r="AC6" s="25"/>
      <c r="AD6" s="25"/>
      <c r="AE6" s="26" t="s">
        <v>14</v>
      </c>
      <c r="AF6" s="26" t="s">
        <v>14</v>
      </c>
      <c r="AG6" s="26" t="s">
        <v>14</v>
      </c>
      <c r="AH6" s="21" t="s">
        <v>27</v>
      </c>
      <c r="AI6" s="15"/>
      <c r="AJ6" s="26" t="str">
        <f>AE6</f>
        <v>q</v>
      </c>
      <c r="AK6" s="25"/>
    </row>
    <row r="7" spans="1:37" x14ac:dyDescent="0.25">
      <c r="E7" s="19" t="s">
        <v>3</v>
      </c>
      <c r="F7" s="19" t="s">
        <v>4</v>
      </c>
      <c r="G7" s="19" t="s">
        <v>5</v>
      </c>
      <c r="H7" s="19" t="s">
        <v>3</v>
      </c>
      <c r="I7" s="19" t="s">
        <v>4</v>
      </c>
      <c r="J7" s="19" t="s">
        <v>5</v>
      </c>
      <c r="K7" s="19" t="s">
        <v>3</v>
      </c>
      <c r="L7" s="19" t="s">
        <v>4</v>
      </c>
      <c r="M7" s="19" t="s">
        <v>5</v>
      </c>
      <c r="N7" s="19" t="s">
        <v>3</v>
      </c>
      <c r="O7" s="19" t="s">
        <v>4</v>
      </c>
      <c r="P7" s="19" t="s">
        <v>5</v>
      </c>
      <c r="Q7" s="19" t="s">
        <v>3</v>
      </c>
      <c r="R7" s="19" t="s">
        <v>4</v>
      </c>
      <c r="S7" s="19" t="s">
        <v>5</v>
      </c>
      <c r="T7" s="19" t="s">
        <v>3</v>
      </c>
      <c r="U7" s="19" t="s">
        <v>4</v>
      </c>
      <c r="V7" s="19" t="s">
        <v>5</v>
      </c>
      <c r="W7" s="19" t="s">
        <v>3</v>
      </c>
      <c r="X7" s="19" t="s">
        <v>4</v>
      </c>
      <c r="Y7" s="19" t="s">
        <v>5</v>
      </c>
      <c r="Z7" s="19" t="s">
        <v>3</v>
      </c>
      <c r="AA7" s="19" t="s">
        <v>4</v>
      </c>
      <c r="AB7" s="19" t="s">
        <v>5</v>
      </c>
      <c r="AC7" s="16"/>
      <c r="AD7"/>
      <c r="AE7" s="16" t="s">
        <v>20</v>
      </c>
      <c r="AF7" s="16" t="s">
        <v>15</v>
      </c>
      <c r="AG7" s="16" t="s">
        <v>16</v>
      </c>
      <c r="AH7" s="16"/>
      <c r="AI7"/>
      <c r="AJ7" s="16" t="s">
        <v>21</v>
      </c>
      <c r="AK7" s="27"/>
    </row>
    <row r="8" spans="1:37" x14ac:dyDescent="0.25">
      <c r="B8" s="1" t="s">
        <v>0</v>
      </c>
      <c r="C8" s="1" t="s">
        <v>1</v>
      </c>
      <c r="D8" s="1" t="s">
        <v>2</v>
      </c>
      <c r="E8" s="19">
        <v>0</v>
      </c>
      <c r="F8" s="19">
        <v>0</v>
      </c>
      <c r="G8" s="19">
        <v>0</v>
      </c>
      <c r="H8" s="19">
        <v>0.5</v>
      </c>
      <c r="I8" s="19">
        <v>0.5</v>
      </c>
      <c r="J8" s="19">
        <v>0.5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6"/>
      <c r="AD8" s="16"/>
      <c r="AE8" s="16"/>
      <c r="AF8" s="16"/>
      <c r="AG8" s="16" t="s">
        <v>15</v>
      </c>
      <c r="AH8" s="16"/>
      <c r="AI8" s="16"/>
      <c r="AJ8" s="16"/>
      <c r="AK8" s="18" t="s">
        <v>26</v>
      </c>
    </row>
    <row r="9" spans="1:37" x14ac:dyDescent="0.25">
      <c r="B9" s="22"/>
      <c r="C9" s="23"/>
      <c r="D9" s="23"/>
      <c r="E9" s="13" t="s">
        <v>29</v>
      </c>
      <c r="F9" s="2" t="s">
        <v>30</v>
      </c>
      <c r="G9" s="3" t="s">
        <v>31</v>
      </c>
      <c r="H9" s="13"/>
      <c r="I9" s="2"/>
      <c r="J9" s="3"/>
      <c r="K9" s="13"/>
      <c r="L9" s="2"/>
      <c r="M9" s="3"/>
      <c r="N9" s="13"/>
      <c r="O9" s="2"/>
      <c r="P9" s="3"/>
      <c r="Q9" s="13"/>
      <c r="R9" s="2"/>
      <c r="S9" s="3"/>
      <c r="T9" s="2"/>
      <c r="U9" s="2"/>
      <c r="V9" s="2"/>
      <c r="W9" s="13"/>
      <c r="X9" s="2"/>
      <c r="Y9" s="3"/>
      <c r="Z9" s="13"/>
      <c r="AA9" s="2"/>
      <c r="AB9" s="3"/>
      <c r="AC9" s="17"/>
      <c r="AD9" s="17"/>
      <c r="AE9" s="17"/>
      <c r="AF9" s="17"/>
      <c r="AG9" s="17"/>
      <c r="AH9" s="17"/>
      <c r="AI9" s="17"/>
      <c r="AJ9" s="17"/>
      <c r="AK9" s="28"/>
    </row>
    <row r="10" spans="1:37" x14ac:dyDescent="0.25">
      <c r="B10" s="4">
        <f>INT((ROW()-10)/25)</f>
        <v>0</v>
      </c>
      <c r="C10" s="5">
        <f>MOD(INT((ROW()-10)/5),5)</f>
        <v>0</v>
      </c>
      <c r="D10" s="6">
        <f>MOD(ROW()-10,5)</f>
        <v>0</v>
      </c>
      <c r="E10" s="5">
        <f>2*PI()*((B10*$E$8)+(C10*$F$8)+(D10*$G$8))</f>
        <v>0</v>
      </c>
      <c r="F10" s="5">
        <f>COS(E10)</f>
        <v>1</v>
      </c>
      <c r="G10" s="6">
        <f>SIN(E10)</f>
        <v>0</v>
      </c>
      <c r="H10" s="5">
        <f>2*PI()*((B10*$H$8)+(C10*$I$8)+(D10*$J$8))</f>
        <v>0</v>
      </c>
      <c r="I10" s="5">
        <f>COS(H10)</f>
        <v>1</v>
      </c>
      <c r="J10" s="6">
        <f>SIN(H10)</f>
        <v>0</v>
      </c>
      <c r="K10" s="4"/>
      <c r="L10" s="5"/>
      <c r="M10" s="6"/>
      <c r="N10" s="4"/>
      <c r="O10" s="5"/>
      <c r="P10" s="6"/>
      <c r="Q10" s="4"/>
      <c r="R10" s="5"/>
      <c r="S10" s="6"/>
      <c r="T10" s="4"/>
      <c r="U10" s="5"/>
      <c r="V10" s="6"/>
      <c r="W10" s="4"/>
      <c r="X10" s="5"/>
      <c r="Y10" s="6"/>
      <c r="Z10" s="4"/>
      <c r="AA10" s="5"/>
      <c r="AB10" s="6"/>
      <c r="AC10" s="19">
        <f>SQRT(((F10+I10+L10+O10+R10+U10+X10+AA10)^2)+((G10+J10+M10+P10+S10+V10+Y10+AB10)^2))</f>
        <v>2</v>
      </c>
      <c r="AD10" s="19">
        <f>AC10^2</f>
        <v>4</v>
      </c>
      <c r="AE10" s="19">
        <f>(($AF$2)/(2*$AF$4))*SQRT(((B10^2)+(C10^2)+(D10^2)))</f>
        <v>0</v>
      </c>
      <c r="AF10" s="19">
        <f>COUNTIF($AE$10:$AE$134,AE10)</f>
        <v>1</v>
      </c>
      <c r="AG10" s="19">
        <f>(2*2^2)/2^(COUNTIF(B10:D10,0))</f>
        <v>1</v>
      </c>
      <c r="AH10" s="19">
        <v>0</v>
      </c>
      <c r="AI10" s="19">
        <f>AD10*AF10*AG10*AH10</f>
        <v>0</v>
      </c>
      <c r="AJ10" s="19">
        <f>DEGREES(AE10)</f>
        <v>0</v>
      </c>
      <c r="AK10" s="19">
        <v>0</v>
      </c>
    </row>
    <row r="11" spans="1:37" x14ac:dyDescent="0.25">
      <c r="B11" s="7">
        <f t="shared" ref="B11:B74" si="0">INT((ROW()-10)/25)</f>
        <v>0</v>
      </c>
      <c r="C11" s="8">
        <f t="shared" ref="C11:C74" si="1">MOD(INT((ROW()-10)/5),5)</f>
        <v>0</v>
      </c>
      <c r="D11" s="9">
        <f t="shared" ref="D11:D74" si="2">MOD(ROW()-10,5)</f>
        <v>1</v>
      </c>
      <c r="E11" s="5">
        <f t="shared" ref="E11:E74" si="3">2*PI()*((B11*$E$8)+(C11*$F$8)+(D11*$G$8))</f>
        <v>0</v>
      </c>
      <c r="F11" s="5">
        <f t="shared" ref="F11:F74" si="4">COS(E11)</f>
        <v>1</v>
      </c>
      <c r="G11" s="6">
        <f t="shared" ref="G11:G74" si="5">SIN(E11)</f>
        <v>0</v>
      </c>
      <c r="H11" s="5">
        <f t="shared" ref="H11:H74" si="6">2*PI()*((B11*$H$8)+(C11*$I$8)+(D11*$J$8))</f>
        <v>3.1415926535897931</v>
      </c>
      <c r="I11" s="5">
        <f t="shared" ref="I11:I74" si="7">COS(H11)</f>
        <v>-1</v>
      </c>
      <c r="J11" s="6">
        <f t="shared" ref="J11:J74" si="8">SIN(H11)</f>
        <v>1.22514845490862E-16</v>
      </c>
      <c r="K11" s="7"/>
      <c r="L11" s="8"/>
      <c r="M11" s="9"/>
      <c r="N11" s="7"/>
      <c r="O11" s="8"/>
      <c r="P11" s="9"/>
      <c r="Q11" s="7"/>
      <c r="R11" s="8"/>
      <c r="S11" s="9"/>
      <c r="T11" s="7"/>
      <c r="U11" s="8"/>
      <c r="V11" s="9"/>
      <c r="W11" s="7"/>
      <c r="X11" s="8"/>
      <c r="Y11" s="9"/>
      <c r="Z11" s="7"/>
      <c r="AA11" s="8"/>
      <c r="AB11" s="9"/>
      <c r="AC11" s="19">
        <f>SQRT(((F11+I11+L11+O11+R11+U11+X11+AA11)^2)+((G11+J11+M11+P11+S11+V11+Y11+AB11)^2))</f>
        <v>1.22514845490862E-16</v>
      </c>
      <c r="AD11" s="19">
        <f t="shared" ref="AD11:AD74" si="9">AC11^2</f>
        <v>1.5009887365649789E-32</v>
      </c>
      <c r="AE11" s="19">
        <f>ASIN((($AF$2)/(2*$AF$4))*SQRT(((B11^2)+(C11^2)+(D11^2))))</f>
        <v>0.11711121651081241</v>
      </c>
      <c r="AF11" s="19">
        <f>COUNTIF($AE$10:$AE$134,AE11)</f>
        <v>3</v>
      </c>
      <c r="AG11" s="19">
        <f>(2*2^2)/2^(COUNTIF(B11:D11,0))</f>
        <v>2</v>
      </c>
      <c r="AH11" s="19">
        <f>1/(AE11^(5/2))</f>
        <v>213.06090590470041</v>
      </c>
      <c r="AI11" s="19">
        <f>AD11*AF11*AG11*AH11</f>
        <v>1.9188121197917167E-29</v>
      </c>
      <c r="AJ11" s="19">
        <f t="shared" ref="AJ11:AJ74" si="10">DEGREES(AE11)</f>
        <v>6.7099784397123541</v>
      </c>
      <c r="AK11" s="19">
        <f>(AI11/MAX($AI$11:$AI$134))*100</f>
        <v>4.4883136615946236E-31</v>
      </c>
    </row>
    <row r="12" spans="1:37" x14ac:dyDescent="0.25">
      <c r="B12" s="7">
        <f t="shared" si="0"/>
        <v>0</v>
      </c>
      <c r="C12" s="8">
        <f t="shared" si="1"/>
        <v>0</v>
      </c>
      <c r="D12" s="9">
        <f t="shared" si="2"/>
        <v>2</v>
      </c>
      <c r="E12" s="5">
        <f t="shared" si="3"/>
        <v>0</v>
      </c>
      <c r="F12" s="5">
        <f t="shared" si="4"/>
        <v>1</v>
      </c>
      <c r="G12" s="6">
        <f t="shared" si="5"/>
        <v>0</v>
      </c>
      <c r="H12" s="5">
        <f t="shared" si="6"/>
        <v>6.2831853071795862</v>
      </c>
      <c r="I12" s="5">
        <f t="shared" si="7"/>
        <v>1</v>
      </c>
      <c r="J12" s="6">
        <f t="shared" si="8"/>
        <v>-2.45029690981724E-16</v>
      </c>
      <c r="K12" s="7"/>
      <c r="L12" s="8"/>
      <c r="M12" s="9"/>
      <c r="N12" s="7"/>
      <c r="O12" s="8"/>
      <c r="P12" s="9"/>
      <c r="Q12" s="7"/>
      <c r="R12" s="8"/>
      <c r="S12" s="9"/>
      <c r="T12" s="7"/>
      <c r="U12" s="8"/>
      <c r="V12" s="9"/>
      <c r="W12" s="7"/>
      <c r="X12" s="8"/>
      <c r="Y12" s="9"/>
      <c r="Z12" s="7"/>
      <c r="AA12" s="8"/>
      <c r="AB12" s="9"/>
      <c r="AC12" s="19">
        <f>SQRT(((F12+I12)^2)+((G12+J12)^2))</f>
        <v>2</v>
      </c>
      <c r="AD12" s="19">
        <f t="shared" si="9"/>
        <v>4</v>
      </c>
      <c r="AE12" s="19">
        <f>ASIN((($AF$2)/(2*$AF$4))*SQRT(((B12^2)+(C12^2)+(D12^2))))</f>
        <v>0.2358683754139061</v>
      </c>
      <c r="AF12" s="19">
        <f>COUNTIF($AE$10:$AE$134,AE12)</f>
        <v>3</v>
      </c>
      <c r="AG12" s="19">
        <f>(2*2^2)/2^(COUNTIF(B12:D12,0))</f>
        <v>2</v>
      </c>
      <c r="AH12" s="19">
        <f t="shared" ref="AH12:AH75" si="11">1/(AE12^(5/2))</f>
        <v>37.010564618158284</v>
      </c>
      <c r="AI12" s="19">
        <f t="shared" ref="AI12:AI75" si="12">AD12*AF12*AG12*AH12</f>
        <v>888.25355083579882</v>
      </c>
      <c r="AJ12" s="19">
        <f t="shared" si="10"/>
        <v>13.514262431824092</v>
      </c>
      <c r="AK12" s="19">
        <f>(AI12/MAX($AI$11:$AI$134))*100</f>
        <v>20.777232466141633</v>
      </c>
    </row>
    <row r="13" spans="1:37" x14ac:dyDescent="0.25">
      <c r="B13" s="7">
        <f t="shared" si="0"/>
        <v>0</v>
      </c>
      <c r="C13" s="8">
        <f t="shared" si="1"/>
        <v>0</v>
      </c>
      <c r="D13" s="9">
        <f t="shared" si="2"/>
        <v>3</v>
      </c>
      <c r="E13" s="5">
        <f t="shared" si="3"/>
        <v>0</v>
      </c>
      <c r="F13" s="5">
        <f t="shared" si="4"/>
        <v>1</v>
      </c>
      <c r="G13" s="6">
        <f t="shared" si="5"/>
        <v>0</v>
      </c>
      <c r="H13" s="5">
        <f t="shared" si="6"/>
        <v>9.4247779607693793</v>
      </c>
      <c r="I13" s="5">
        <f t="shared" si="7"/>
        <v>-1</v>
      </c>
      <c r="J13" s="6">
        <f t="shared" si="8"/>
        <v>3.67544536472586E-16</v>
      </c>
      <c r="K13" s="7"/>
      <c r="L13" s="8"/>
      <c r="M13" s="9"/>
      <c r="N13" s="7"/>
      <c r="O13" s="8"/>
      <c r="P13" s="9"/>
      <c r="Q13" s="7"/>
      <c r="R13" s="8"/>
      <c r="S13" s="9"/>
      <c r="T13" s="7"/>
      <c r="U13" s="8"/>
      <c r="V13" s="9"/>
      <c r="W13" s="7"/>
      <c r="X13" s="8"/>
      <c r="Y13" s="9"/>
      <c r="Z13" s="7"/>
      <c r="AA13" s="8"/>
      <c r="AB13" s="9"/>
      <c r="AC13" s="19">
        <f>SQRT(((F13+I13)^2)+((G13+J13)^2))</f>
        <v>3.67544536472586E-16</v>
      </c>
      <c r="AD13" s="19">
        <f t="shared" si="9"/>
        <v>1.350889862908481E-31</v>
      </c>
      <c r="AE13" s="19">
        <f>ASIN((($AF$2)/(2*$AF$4))*SQRT(((B13^2)+(C13^2)+(D13^2))))</f>
        <v>0.35813813241945275</v>
      </c>
      <c r="AF13" s="19">
        <f>COUNTIF($AE$10:$AE$134,AE13)</f>
        <v>6</v>
      </c>
      <c r="AG13" s="19">
        <f>(2*2^2)/2^(COUNTIF(B13:D13,0))</f>
        <v>2</v>
      </c>
      <c r="AH13" s="19">
        <f t="shared" si="11"/>
        <v>13.027875169158746</v>
      </c>
      <c r="AI13" s="19">
        <f t="shared" si="12"/>
        <v>2.1119069401504394E-29</v>
      </c>
      <c r="AJ13" s="19">
        <f t="shared" si="10"/>
        <v>20.519803470332043</v>
      </c>
      <c r="AK13" s="19">
        <f>(AI13/MAX($AI$11:$AI$134))*100</f>
        <v>4.939983791911129E-31</v>
      </c>
    </row>
    <row r="14" spans="1:37" x14ac:dyDescent="0.25">
      <c r="B14" s="7">
        <f t="shared" si="0"/>
        <v>0</v>
      </c>
      <c r="C14" s="8">
        <f t="shared" si="1"/>
        <v>0</v>
      </c>
      <c r="D14" s="9">
        <f t="shared" si="2"/>
        <v>4</v>
      </c>
      <c r="E14" s="5">
        <f t="shared" si="3"/>
        <v>0</v>
      </c>
      <c r="F14" s="5">
        <f t="shared" si="4"/>
        <v>1</v>
      </c>
      <c r="G14" s="6">
        <f t="shared" si="5"/>
        <v>0</v>
      </c>
      <c r="H14" s="5">
        <f t="shared" si="6"/>
        <v>12.566370614359172</v>
      </c>
      <c r="I14" s="5">
        <f t="shared" si="7"/>
        <v>1</v>
      </c>
      <c r="J14" s="6">
        <f t="shared" si="8"/>
        <v>-4.90059381963448E-16</v>
      </c>
      <c r="K14" s="7"/>
      <c r="L14" s="8"/>
      <c r="M14" s="9"/>
      <c r="N14" s="7"/>
      <c r="O14" s="8"/>
      <c r="P14" s="9"/>
      <c r="Q14" s="7"/>
      <c r="R14" s="8"/>
      <c r="S14" s="9"/>
      <c r="T14" s="7"/>
      <c r="U14" s="8"/>
      <c r="V14" s="9"/>
      <c r="W14" s="7"/>
      <c r="X14" s="8"/>
      <c r="Y14" s="9"/>
      <c r="Z14" s="7"/>
      <c r="AA14" s="8"/>
      <c r="AB14" s="9"/>
      <c r="AC14" s="19">
        <f>SQRT(((F14+I14)^2)+((G14+J14)^2))</f>
        <v>2</v>
      </c>
      <c r="AD14" s="19">
        <f t="shared" si="9"/>
        <v>4</v>
      </c>
      <c r="AE14" s="19">
        <f>ASIN((($AF$2)/(2*$AF$4))*SQRT(((B14^2)+(C14^2)+(D14^2))))</f>
        <v>0.48631896662663793</v>
      </c>
      <c r="AF14" s="19">
        <f>COUNTIF($AE$10:$AE$134,AE14)</f>
        <v>3</v>
      </c>
      <c r="AG14" s="19">
        <f>(2*2^2)/2^(COUNTIF(B14:D14,0))</f>
        <v>2</v>
      </c>
      <c r="AH14" s="19">
        <f t="shared" si="11"/>
        <v>6.0631314107591914</v>
      </c>
      <c r="AI14" s="19">
        <f t="shared" si="12"/>
        <v>145.5151538582206</v>
      </c>
      <c r="AJ14" s="19">
        <f t="shared" si="10"/>
        <v>27.864024284869888</v>
      </c>
      <c r="AK14" s="19">
        <f>(AI14/MAX($AI$11:$AI$134))*100</f>
        <v>3.4037603071935449</v>
      </c>
    </row>
    <row r="15" spans="1:37" x14ac:dyDescent="0.25">
      <c r="B15" s="7">
        <f t="shared" si="0"/>
        <v>0</v>
      </c>
      <c r="C15" s="8">
        <f t="shared" si="1"/>
        <v>1</v>
      </c>
      <c r="D15" s="9">
        <f t="shared" si="2"/>
        <v>0</v>
      </c>
      <c r="E15" s="5">
        <f t="shared" si="3"/>
        <v>0</v>
      </c>
      <c r="F15" s="5">
        <f t="shared" si="4"/>
        <v>1</v>
      </c>
      <c r="G15" s="6">
        <f t="shared" si="5"/>
        <v>0</v>
      </c>
      <c r="H15" s="5">
        <f t="shared" si="6"/>
        <v>3.1415926535897931</v>
      </c>
      <c r="I15" s="5">
        <f t="shared" si="7"/>
        <v>-1</v>
      </c>
      <c r="J15" s="6">
        <f t="shared" si="8"/>
        <v>1.22514845490862E-16</v>
      </c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8"/>
      <c r="AB15" s="9"/>
      <c r="AC15" s="19">
        <f>SQRT(((F15+I15)^2)+((G15+J15)^2))</f>
        <v>1.22514845490862E-16</v>
      </c>
      <c r="AD15" s="19">
        <f t="shared" si="9"/>
        <v>1.5009887365649789E-32</v>
      </c>
      <c r="AE15" s="19">
        <f>ASIN((($AF$2)/(2*$AF$4))*SQRT(((B15^2)+(C15^2)+(D15^2))))</f>
        <v>0.11711121651081241</v>
      </c>
      <c r="AF15" s="19">
        <f>COUNTIF($AE$10:$AE$134,AE15)</f>
        <v>3</v>
      </c>
      <c r="AG15" s="19">
        <f>(2*2^2)/2^(COUNTIF(B15:D15,0))</f>
        <v>2</v>
      </c>
      <c r="AH15" s="19">
        <f t="shared" si="11"/>
        <v>213.06090590470041</v>
      </c>
      <c r="AI15" s="19">
        <f t="shared" si="12"/>
        <v>1.9188121197917167E-29</v>
      </c>
      <c r="AJ15" s="19">
        <f t="shared" si="10"/>
        <v>6.7099784397123541</v>
      </c>
      <c r="AK15" s="19">
        <f>(AI15/MAX($AI$11:$AI$134))*100</f>
        <v>4.4883136615946236E-31</v>
      </c>
    </row>
    <row r="16" spans="1:37" x14ac:dyDescent="0.25">
      <c r="B16" s="7">
        <f t="shared" si="0"/>
        <v>0</v>
      </c>
      <c r="C16" s="8">
        <f t="shared" si="1"/>
        <v>1</v>
      </c>
      <c r="D16" s="9">
        <f t="shared" si="2"/>
        <v>1</v>
      </c>
      <c r="E16" s="5">
        <f t="shared" si="3"/>
        <v>0</v>
      </c>
      <c r="F16" s="5">
        <f t="shared" si="4"/>
        <v>1</v>
      </c>
      <c r="G16" s="6">
        <f t="shared" si="5"/>
        <v>0</v>
      </c>
      <c r="H16" s="5">
        <f t="shared" si="6"/>
        <v>6.2831853071795862</v>
      </c>
      <c r="I16" s="5">
        <f t="shared" si="7"/>
        <v>1</v>
      </c>
      <c r="J16" s="6">
        <f t="shared" si="8"/>
        <v>-2.45029690981724E-16</v>
      </c>
      <c r="K16" s="7"/>
      <c r="L16" s="8"/>
      <c r="M16" s="9"/>
      <c r="N16" s="7"/>
      <c r="O16" s="8"/>
      <c r="P16" s="9"/>
      <c r="Q16" s="7"/>
      <c r="R16" s="8"/>
      <c r="S16" s="9"/>
      <c r="T16" s="7"/>
      <c r="U16" s="8"/>
      <c r="V16" s="9"/>
      <c r="W16" s="7"/>
      <c r="X16" s="8"/>
      <c r="Y16" s="9"/>
      <c r="Z16" s="7"/>
      <c r="AA16" s="8"/>
      <c r="AB16" s="9"/>
      <c r="AC16" s="19">
        <f>SQRT(((F16+I16)^2)+((G16+J16)^2))</f>
        <v>2</v>
      </c>
      <c r="AD16" s="19">
        <f t="shared" si="9"/>
        <v>4</v>
      </c>
      <c r="AE16" s="19">
        <f>ASIN((($AF$2)/(2*$AF$4))*SQRT(((B16^2)+(C16^2)+(D16^2))))</f>
        <v>0.16600332755355071</v>
      </c>
      <c r="AF16" s="19">
        <f>COUNTIF($AE$10:$AE$134,AE16)</f>
        <v>3</v>
      </c>
      <c r="AG16" s="19">
        <f>(2*2^2)/2^(COUNTIF(B16:D16,0))</f>
        <v>4</v>
      </c>
      <c r="AH16" s="19">
        <f t="shared" si="11"/>
        <v>89.065193544112105</v>
      </c>
      <c r="AI16" s="19">
        <f t="shared" si="12"/>
        <v>4275.1292901173811</v>
      </c>
      <c r="AJ16" s="19">
        <f t="shared" si="10"/>
        <v>9.511290053946226</v>
      </c>
      <c r="AK16" s="19">
        <f>(AI16/MAX($AI$11:$AI$134))*100</f>
        <v>100</v>
      </c>
    </row>
    <row r="17" spans="2:37" x14ac:dyDescent="0.25">
      <c r="B17" s="7">
        <f t="shared" si="0"/>
        <v>0</v>
      </c>
      <c r="C17" s="8">
        <f t="shared" si="1"/>
        <v>1</v>
      </c>
      <c r="D17" s="9">
        <f t="shared" si="2"/>
        <v>2</v>
      </c>
      <c r="E17" s="5">
        <f t="shared" si="3"/>
        <v>0</v>
      </c>
      <c r="F17" s="5">
        <f t="shared" si="4"/>
        <v>1</v>
      </c>
      <c r="G17" s="6">
        <f t="shared" si="5"/>
        <v>0</v>
      </c>
      <c r="H17" s="5">
        <f t="shared" si="6"/>
        <v>9.4247779607693793</v>
      </c>
      <c r="I17" s="5">
        <f t="shared" si="7"/>
        <v>-1</v>
      </c>
      <c r="J17" s="6">
        <f t="shared" si="8"/>
        <v>3.67544536472586E-16</v>
      </c>
      <c r="K17" s="7"/>
      <c r="L17" s="8"/>
      <c r="M17" s="9"/>
      <c r="N17" s="7"/>
      <c r="O17" s="8"/>
      <c r="P17" s="9"/>
      <c r="Q17" s="7"/>
      <c r="R17" s="8"/>
      <c r="S17" s="9"/>
      <c r="T17" s="7"/>
      <c r="U17" s="8"/>
      <c r="V17" s="9"/>
      <c r="W17" s="7"/>
      <c r="X17" s="8"/>
      <c r="Y17" s="9"/>
      <c r="Z17" s="7"/>
      <c r="AA17" s="8"/>
      <c r="AB17" s="9"/>
      <c r="AC17" s="19">
        <f>SQRT(((F17+I17)^2)+((G17+J17)^2))</f>
        <v>3.67544536472586E-16</v>
      </c>
      <c r="AD17" s="19">
        <f t="shared" si="9"/>
        <v>1.350889862908481E-31</v>
      </c>
      <c r="AE17" s="19">
        <f>ASIN((($AF$2)/(2*$AF$4))*SQRT(((B17^2)+(C17^2)+(D17^2))))</f>
        <v>0.26433814725518823</v>
      </c>
      <c r="AF17" s="19">
        <f>COUNTIF($AE$10:$AE$134,AE17)</f>
        <v>6</v>
      </c>
      <c r="AG17" s="19">
        <f>(2*2^2)/2^(COUNTIF(B17:D17,0))</f>
        <v>4</v>
      </c>
      <c r="AH17" s="19">
        <f t="shared" si="11"/>
        <v>27.835587740069307</v>
      </c>
      <c r="AI17" s="19">
        <f t="shared" si="12"/>
        <v>9.0246751934782127E-29</v>
      </c>
      <c r="AJ17" s="19">
        <f t="shared" si="10"/>
        <v>15.145460202029952</v>
      </c>
      <c r="AK17" s="19">
        <f>(AI17/MAX($AI$11:$AI$134))*100</f>
        <v>2.1109712902344588E-30</v>
      </c>
    </row>
    <row r="18" spans="2:37" x14ac:dyDescent="0.25">
      <c r="B18" s="7">
        <f t="shared" si="0"/>
        <v>0</v>
      </c>
      <c r="C18" s="8">
        <f t="shared" si="1"/>
        <v>1</v>
      </c>
      <c r="D18" s="9">
        <f t="shared" si="2"/>
        <v>3</v>
      </c>
      <c r="E18" s="5">
        <f t="shared" si="3"/>
        <v>0</v>
      </c>
      <c r="F18" s="5">
        <f t="shared" si="4"/>
        <v>1</v>
      </c>
      <c r="G18" s="6">
        <f t="shared" si="5"/>
        <v>0</v>
      </c>
      <c r="H18" s="5">
        <f t="shared" si="6"/>
        <v>12.566370614359172</v>
      </c>
      <c r="I18" s="5">
        <f t="shared" si="7"/>
        <v>1</v>
      </c>
      <c r="J18" s="6">
        <f t="shared" si="8"/>
        <v>-4.90059381963448E-16</v>
      </c>
      <c r="K18" s="7"/>
      <c r="L18" s="8"/>
      <c r="M18" s="9"/>
      <c r="N18" s="7"/>
      <c r="O18" s="8"/>
      <c r="P18" s="9"/>
      <c r="Q18" s="7"/>
      <c r="R18" s="8"/>
      <c r="S18" s="9"/>
      <c r="T18" s="7"/>
      <c r="U18" s="8"/>
      <c r="V18" s="9"/>
      <c r="W18" s="7"/>
      <c r="X18" s="8"/>
      <c r="Y18" s="9"/>
      <c r="Z18" s="7"/>
      <c r="AA18" s="8"/>
      <c r="AB18" s="9"/>
      <c r="AC18" s="19">
        <f>SQRT(((F18+I18)^2)+((G18+J18)^2))</f>
        <v>2</v>
      </c>
      <c r="AD18" s="19">
        <f t="shared" si="9"/>
        <v>4</v>
      </c>
      <c r="AE18" s="19">
        <f>ASIN((($AF$2)/(2*$AF$4))*SQRT(((B18^2)+(C18^2)+(D18^2))))</f>
        <v>0.37846252228850752</v>
      </c>
      <c r="AF18" s="19">
        <f>COUNTIF($AE$10:$AE$134,AE18)</f>
        <v>6</v>
      </c>
      <c r="AG18" s="19">
        <f>(2*2^2)/2^(COUNTIF(B18:D18,0))</f>
        <v>4</v>
      </c>
      <c r="AH18" s="19">
        <f t="shared" si="11"/>
        <v>11.348613394112908</v>
      </c>
      <c r="AI18" s="19">
        <f t="shared" si="12"/>
        <v>1089.4668858348391</v>
      </c>
      <c r="AJ18" s="19">
        <f t="shared" si="10"/>
        <v>21.684305231007333</v>
      </c>
      <c r="AK18" s="19">
        <f>(AI18/MAX($AI$11:$AI$134))*100</f>
        <v>25.483834801284477</v>
      </c>
    </row>
    <row r="19" spans="2:37" x14ac:dyDescent="0.25">
      <c r="B19" s="7">
        <f t="shared" si="0"/>
        <v>0</v>
      </c>
      <c r="C19" s="8">
        <f t="shared" si="1"/>
        <v>1</v>
      </c>
      <c r="D19" s="9">
        <f t="shared" si="2"/>
        <v>4</v>
      </c>
      <c r="E19" s="5">
        <f t="shared" si="3"/>
        <v>0</v>
      </c>
      <c r="F19" s="5">
        <f t="shared" si="4"/>
        <v>1</v>
      </c>
      <c r="G19" s="6">
        <f t="shared" si="5"/>
        <v>0</v>
      </c>
      <c r="H19" s="5">
        <f t="shared" si="6"/>
        <v>15.707963267948966</v>
      </c>
      <c r="I19" s="5">
        <f t="shared" si="7"/>
        <v>-1</v>
      </c>
      <c r="J19" s="6">
        <f t="shared" si="8"/>
        <v>6.1257422745431001E-16</v>
      </c>
      <c r="K19" s="7"/>
      <c r="L19" s="8"/>
      <c r="M19" s="9"/>
      <c r="N19" s="7"/>
      <c r="O19" s="8"/>
      <c r="P19" s="9"/>
      <c r="Q19" s="7"/>
      <c r="R19" s="8"/>
      <c r="S19" s="9"/>
      <c r="T19" s="7"/>
      <c r="U19" s="8"/>
      <c r="V19" s="9"/>
      <c r="W19" s="7"/>
      <c r="X19" s="8"/>
      <c r="Y19" s="9"/>
      <c r="Z19" s="7"/>
      <c r="AA19" s="8"/>
      <c r="AB19" s="9"/>
      <c r="AC19" s="19">
        <f>SQRT(((F19+I19)^2)+((G19+J19)^2))</f>
        <v>6.1257422745431001E-16</v>
      </c>
      <c r="AD19" s="19">
        <f t="shared" si="9"/>
        <v>3.7524718414124473E-31</v>
      </c>
      <c r="AE19" s="19">
        <f>ASIN((($AF$2)/(2*$AF$4))*SQRT(((B19^2)+(C19^2)+(D19^2))))</f>
        <v>0.50266081942899865</v>
      </c>
      <c r="AF19" s="19">
        <f>COUNTIF($AE$10:$AE$134,AE19)</f>
        <v>9</v>
      </c>
      <c r="AG19" s="19">
        <f>(2*2^2)/2^(COUNTIF(B19:D19,0))</f>
        <v>4</v>
      </c>
      <c r="AH19" s="19">
        <f t="shared" si="11"/>
        <v>5.5822902372163226</v>
      </c>
      <c r="AI19" s="19">
        <f t="shared" si="12"/>
        <v>7.5410592932685096E-29</v>
      </c>
      <c r="AJ19" s="19">
        <f t="shared" si="10"/>
        <v>28.800343479869195</v>
      </c>
      <c r="AK19" s="19">
        <f>(AI19/MAX($AI$11:$AI$134))*100</f>
        <v>1.7639371306736449E-30</v>
      </c>
    </row>
    <row r="20" spans="2:37" x14ac:dyDescent="0.25">
      <c r="B20" s="7">
        <f t="shared" si="0"/>
        <v>0</v>
      </c>
      <c r="C20" s="8">
        <f t="shared" si="1"/>
        <v>2</v>
      </c>
      <c r="D20" s="9">
        <f t="shared" si="2"/>
        <v>0</v>
      </c>
      <c r="E20" s="5">
        <f t="shared" si="3"/>
        <v>0</v>
      </c>
      <c r="F20" s="5">
        <f t="shared" si="4"/>
        <v>1</v>
      </c>
      <c r="G20" s="6">
        <f t="shared" si="5"/>
        <v>0</v>
      </c>
      <c r="H20" s="5">
        <f t="shared" si="6"/>
        <v>6.2831853071795862</v>
      </c>
      <c r="I20" s="5">
        <f t="shared" si="7"/>
        <v>1</v>
      </c>
      <c r="J20" s="6">
        <f t="shared" si="8"/>
        <v>-2.45029690981724E-16</v>
      </c>
      <c r="K20" s="7"/>
      <c r="L20" s="8"/>
      <c r="M20" s="9"/>
      <c r="N20" s="7"/>
      <c r="O20" s="8"/>
      <c r="P20" s="9"/>
      <c r="Q20" s="7"/>
      <c r="R20" s="8"/>
      <c r="S20" s="9"/>
      <c r="T20" s="7"/>
      <c r="U20" s="8"/>
      <c r="V20" s="9"/>
      <c r="W20" s="7"/>
      <c r="X20" s="8"/>
      <c r="Y20" s="9"/>
      <c r="Z20" s="7"/>
      <c r="AA20" s="8"/>
      <c r="AB20" s="9"/>
      <c r="AC20" s="19">
        <f>SQRT(((F20+I20)^2)+((G20+J20)^2))</f>
        <v>2</v>
      </c>
      <c r="AD20" s="19">
        <f t="shared" si="9"/>
        <v>4</v>
      </c>
      <c r="AE20" s="19">
        <f>ASIN((($AF$2)/(2*$AF$4))*SQRT(((B20^2)+(C20^2)+(D20^2))))</f>
        <v>0.2358683754139061</v>
      </c>
      <c r="AF20" s="19">
        <f>COUNTIF($AE$10:$AE$134,AE20)</f>
        <v>3</v>
      </c>
      <c r="AG20" s="19">
        <f>(2*2^2)/2^(COUNTIF(B20:D20,0))</f>
        <v>2</v>
      </c>
      <c r="AH20" s="19">
        <f t="shared" si="11"/>
        <v>37.010564618158284</v>
      </c>
      <c r="AI20" s="19">
        <f t="shared" si="12"/>
        <v>888.25355083579882</v>
      </c>
      <c r="AJ20" s="19">
        <f t="shared" si="10"/>
        <v>13.514262431824092</v>
      </c>
      <c r="AK20" s="19">
        <f>(AI20/MAX($AI$11:$AI$134))*100</f>
        <v>20.777232466141633</v>
      </c>
    </row>
    <row r="21" spans="2:37" x14ac:dyDescent="0.25">
      <c r="B21" s="7">
        <f t="shared" si="0"/>
        <v>0</v>
      </c>
      <c r="C21" s="8">
        <f t="shared" si="1"/>
        <v>2</v>
      </c>
      <c r="D21" s="9">
        <f t="shared" si="2"/>
        <v>1</v>
      </c>
      <c r="E21" s="5">
        <f t="shared" si="3"/>
        <v>0</v>
      </c>
      <c r="F21" s="5">
        <f t="shared" si="4"/>
        <v>1</v>
      </c>
      <c r="G21" s="6">
        <f t="shared" si="5"/>
        <v>0</v>
      </c>
      <c r="H21" s="5">
        <f t="shared" si="6"/>
        <v>9.4247779607693793</v>
      </c>
      <c r="I21" s="5">
        <f t="shared" si="7"/>
        <v>-1</v>
      </c>
      <c r="J21" s="6">
        <f t="shared" si="8"/>
        <v>3.67544536472586E-16</v>
      </c>
      <c r="K21" s="7"/>
      <c r="L21" s="8"/>
      <c r="M21" s="9"/>
      <c r="N21" s="7"/>
      <c r="O21" s="8"/>
      <c r="P21" s="9"/>
      <c r="Q21" s="7"/>
      <c r="R21" s="8"/>
      <c r="S21" s="9"/>
      <c r="T21" s="7"/>
      <c r="U21" s="8"/>
      <c r="V21" s="9"/>
      <c r="W21" s="7"/>
      <c r="X21" s="8"/>
      <c r="Y21" s="9"/>
      <c r="Z21" s="7"/>
      <c r="AA21" s="8"/>
      <c r="AB21" s="9"/>
      <c r="AC21" s="19">
        <f>SQRT(((F21+I21)^2)+((G21+J21)^2))</f>
        <v>3.67544536472586E-16</v>
      </c>
      <c r="AD21" s="19">
        <f t="shared" si="9"/>
        <v>1.350889862908481E-31</v>
      </c>
      <c r="AE21" s="19">
        <f>ASIN((($AF$2)/(2*$AF$4))*SQRT(((B21^2)+(C21^2)+(D21^2))))</f>
        <v>0.26433814725518823</v>
      </c>
      <c r="AF21" s="19">
        <f>COUNTIF($AE$10:$AE$134,AE21)</f>
        <v>6</v>
      </c>
      <c r="AG21" s="19">
        <f>(2*2^2)/2^(COUNTIF(B21:D21,0))</f>
        <v>4</v>
      </c>
      <c r="AH21" s="19">
        <f t="shared" si="11"/>
        <v>27.835587740069307</v>
      </c>
      <c r="AI21" s="19">
        <f t="shared" si="12"/>
        <v>9.0246751934782127E-29</v>
      </c>
      <c r="AJ21" s="19">
        <f t="shared" si="10"/>
        <v>15.145460202029952</v>
      </c>
      <c r="AK21" s="19">
        <f>(AI21/MAX($AI$11:$AI$134))*100</f>
        <v>2.1109712902344588E-30</v>
      </c>
    </row>
    <row r="22" spans="2:37" x14ac:dyDescent="0.25">
      <c r="B22" s="7">
        <f t="shared" si="0"/>
        <v>0</v>
      </c>
      <c r="C22" s="8">
        <f t="shared" si="1"/>
        <v>2</v>
      </c>
      <c r="D22" s="9">
        <f t="shared" si="2"/>
        <v>2</v>
      </c>
      <c r="E22" s="5">
        <f t="shared" si="3"/>
        <v>0</v>
      </c>
      <c r="F22" s="5">
        <f t="shared" si="4"/>
        <v>1</v>
      </c>
      <c r="G22" s="6">
        <f t="shared" si="5"/>
        <v>0</v>
      </c>
      <c r="H22" s="5">
        <f t="shared" si="6"/>
        <v>12.566370614359172</v>
      </c>
      <c r="I22" s="5">
        <f t="shared" si="7"/>
        <v>1</v>
      </c>
      <c r="J22" s="6">
        <f t="shared" si="8"/>
        <v>-4.90059381963448E-16</v>
      </c>
      <c r="K22" s="7"/>
      <c r="L22" s="8"/>
      <c r="M22" s="9"/>
      <c r="N22" s="7"/>
      <c r="O22" s="8"/>
      <c r="P22" s="9"/>
      <c r="Q22" s="7"/>
      <c r="R22" s="8"/>
      <c r="S22" s="9"/>
      <c r="T22" s="7"/>
      <c r="U22" s="8"/>
      <c r="V22" s="9"/>
      <c r="W22" s="7"/>
      <c r="X22" s="8"/>
      <c r="Y22" s="9"/>
      <c r="Z22" s="7"/>
      <c r="AA22" s="8"/>
      <c r="AB22" s="9"/>
      <c r="AC22" s="19">
        <f>SQRT(((F22+I22)^2)+((G22+J22)^2))</f>
        <v>2</v>
      </c>
      <c r="AD22" s="19">
        <f t="shared" si="9"/>
        <v>4</v>
      </c>
      <c r="AE22" s="19">
        <f>ASIN((($AF$2)/(2*$AF$4))*SQRT(((B22^2)+(C22^2)+(D22^2))))</f>
        <v>0.33681623499933327</v>
      </c>
      <c r="AF22" s="19">
        <f>COUNTIF($AE$10:$AE$134,AE22)</f>
        <v>3</v>
      </c>
      <c r="AG22" s="19">
        <f>(2*2^2)/2^(COUNTIF(B22:D22,0))</f>
        <v>4</v>
      </c>
      <c r="AH22" s="19">
        <f t="shared" si="11"/>
        <v>15.188589956973841</v>
      </c>
      <c r="AI22" s="19">
        <f t="shared" si="12"/>
        <v>729.05231793474434</v>
      </c>
      <c r="AJ22" s="19">
        <f t="shared" si="10"/>
        <v>19.29814873694832</v>
      </c>
      <c r="AK22" s="19">
        <f>(AI22/MAX($AI$11:$AI$134))*100</f>
        <v>17.053339640980237</v>
      </c>
    </row>
    <row r="23" spans="2:37" x14ac:dyDescent="0.25">
      <c r="B23" s="7">
        <f t="shared" si="0"/>
        <v>0</v>
      </c>
      <c r="C23" s="8">
        <f t="shared" si="1"/>
        <v>2</v>
      </c>
      <c r="D23" s="9">
        <f t="shared" si="2"/>
        <v>3</v>
      </c>
      <c r="E23" s="5">
        <f t="shared" si="3"/>
        <v>0</v>
      </c>
      <c r="F23" s="5">
        <f t="shared" si="4"/>
        <v>1</v>
      </c>
      <c r="G23" s="6">
        <f t="shared" si="5"/>
        <v>0</v>
      </c>
      <c r="H23" s="5">
        <f t="shared" si="6"/>
        <v>15.707963267948966</v>
      </c>
      <c r="I23" s="5">
        <f t="shared" si="7"/>
        <v>-1</v>
      </c>
      <c r="J23" s="6">
        <f t="shared" si="8"/>
        <v>6.1257422745431001E-16</v>
      </c>
      <c r="K23" s="7"/>
      <c r="L23" s="8"/>
      <c r="M23" s="9"/>
      <c r="N23" s="7"/>
      <c r="O23" s="8"/>
      <c r="P23" s="9"/>
      <c r="Q23" s="7"/>
      <c r="R23" s="8"/>
      <c r="S23" s="9"/>
      <c r="T23" s="7"/>
      <c r="U23" s="8"/>
      <c r="V23" s="9"/>
      <c r="W23" s="7"/>
      <c r="X23" s="8"/>
      <c r="Y23" s="9"/>
      <c r="Z23" s="7"/>
      <c r="AA23" s="8"/>
      <c r="AB23" s="9"/>
      <c r="AC23" s="19">
        <f>SQRT(((F23+I23)^2)+((G23+J23)^2))</f>
        <v>6.1257422745431001E-16</v>
      </c>
      <c r="AD23" s="19">
        <f t="shared" si="9"/>
        <v>3.7524718414124473E-31</v>
      </c>
      <c r="AE23" s="19">
        <f>ASIN((($AF$2)/(2*$AF$4))*SQRT(((B23^2)+(C23^2)+(D23^2))))</f>
        <v>0.43486278460196853</v>
      </c>
      <c r="AF23" s="19">
        <f>COUNTIF($AE$10:$AE$134,AE23)</f>
        <v>6</v>
      </c>
      <c r="AG23" s="19">
        <f>(2*2^2)/2^(COUNTIF(B23:D23,0))</f>
        <v>4</v>
      </c>
      <c r="AH23" s="19">
        <f t="shared" si="11"/>
        <v>8.0189848645738895</v>
      </c>
      <c r="AI23" s="19">
        <f t="shared" si="12"/>
        <v>7.2218435762462709E-29</v>
      </c>
      <c r="AJ23" s="19">
        <f t="shared" si="10"/>
        <v>24.9158022249994</v>
      </c>
      <c r="AK23" s="19">
        <f>(AI23/MAX($AI$11:$AI$134))*100</f>
        <v>1.6892690457200143E-30</v>
      </c>
    </row>
    <row r="24" spans="2:37" x14ac:dyDescent="0.25">
      <c r="B24" s="7">
        <f t="shared" si="0"/>
        <v>0</v>
      </c>
      <c r="C24" s="8">
        <f t="shared" si="1"/>
        <v>2</v>
      </c>
      <c r="D24" s="9">
        <f t="shared" si="2"/>
        <v>4</v>
      </c>
      <c r="E24" s="5">
        <f t="shared" si="3"/>
        <v>0</v>
      </c>
      <c r="F24" s="5">
        <f t="shared" si="4"/>
        <v>1</v>
      </c>
      <c r="G24" s="6">
        <f t="shared" si="5"/>
        <v>0</v>
      </c>
      <c r="H24" s="5">
        <f t="shared" si="6"/>
        <v>18.849555921538759</v>
      </c>
      <c r="I24" s="5">
        <f t="shared" si="7"/>
        <v>1</v>
      </c>
      <c r="J24" s="6">
        <f t="shared" si="8"/>
        <v>-7.3508907294517201E-16</v>
      </c>
      <c r="K24" s="7"/>
      <c r="L24" s="8"/>
      <c r="M24" s="9"/>
      <c r="N24" s="7"/>
      <c r="O24" s="8"/>
      <c r="P24" s="9"/>
      <c r="Q24" s="7"/>
      <c r="R24" s="8"/>
      <c r="S24" s="9"/>
      <c r="T24" s="7"/>
      <c r="U24" s="8"/>
      <c r="V24" s="9"/>
      <c r="W24" s="7"/>
      <c r="X24" s="8"/>
      <c r="Y24" s="9"/>
      <c r="Z24" s="7"/>
      <c r="AA24" s="8"/>
      <c r="AB24" s="9"/>
      <c r="AC24" s="19">
        <f>SQRT(((F24+I24)^2)+((G24+J24)^2))</f>
        <v>2</v>
      </c>
      <c r="AD24" s="19">
        <f t="shared" si="9"/>
        <v>4</v>
      </c>
      <c r="AE24" s="19">
        <f>ASIN((($AF$2)/(2*$AF$4))*SQRT(((B24^2)+(C24^2)+(D24^2))))</f>
        <v>0.54982839459788591</v>
      </c>
      <c r="AF24" s="19">
        <f>COUNTIF($AE$10:$AE$134,AE24)</f>
        <v>6</v>
      </c>
      <c r="AG24" s="19">
        <f>(2*2^2)/2^(COUNTIF(B24:D24,0))</f>
        <v>4</v>
      </c>
      <c r="AH24" s="19">
        <f t="shared" si="11"/>
        <v>4.4609986260611327</v>
      </c>
      <c r="AI24" s="19">
        <f t="shared" si="12"/>
        <v>428.25586810186871</v>
      </c>
      <c r="AJ24" s="19">
        <f t="shared" si="10"/>
        <v>31.502846466912494</v>
      </c>
      <c r="AK24" s="19">
        <f>(AI24/MAX($AI$11:$AI$134))*100</f>
        <v>10.017378166593652</v>
      </c>
    </row>
    <row r="25" spans="2:37" x14ac:dyDescent="0.25">
      <c r="B25" s="7">
        <f t="shared" si="0"/>
        <v>0</v>
      </c>
      <c r="C25" s="8">
        <f t="shared" si="1"/>
        <v>3</v>
      </c>
      <c r="D25" s="9">
        <f t="shared" si="2"/>
        <v>0</v>
      </c>
      <c r="E25" s="5">
        <f t="shared" si="3"/>
        <v>0</v>
      </c>
      <c r="F25" s="5">
        <f t="shared" si="4"/>
        <v>1</v>
      </c>
      <c r="G25" s="6">
        <f t="shared" si="5"/>
        <v>0</v>
      </c>
      <c r="H25" s="5">
        <f t="shared" si="6"/>
        <v>9.4247779607693793</v>
      </c>
      <c r="I25" s="5">
        <f t="shared" si="7"/>
        <v>-1</v>
      </c>
      <c r="J25" s="6">
        <f t="shared" si="8"/>
        <v>3.67544536472586E-16</v>
      </c>
      <c r="K25" s="7"/>
      <c r="L25" s="8"/>
      <c r="M25" s="9"/>
      <c r="N25" s="7"/>
      <c r="O25" s="8"/>
      <c r="P25" s="9"/>
      <c r="Q25" s="7"/>
      <c r="R25" s="8"/>
      <c r="S25" s="9"/>
      <c r="T25" s="7"/>
      <c r="U25" s="8"/>
      <c r="V25" s="9"/>
      <c r="W25" s="7"/>
      <c r="X25" s="8"/>
      <c r="Y25" s="9"/>
      <c r="Z25" s="7"/>
      <c r="AA25" s="8"/>
      <c r="AB25" s="9"/>
      <c r="AC25" s="19">
        <f>SQRT(((F25+I25)^2)+((G25+J25)^2))</f>
        <v>3.67544536472586E-16</v>
      </c>
      <c r="AD25" s="19">
        <f t="shared" si="9"/>
        <v>1.350889862908481E-31</v>
      </c>
      <c r="AE25" s="19">
        <f>ASIN((($AF$2)/(2*$AF$4))*SQRT(((B25^2)+(C25^2)+(D25^2))))</f>
        <v>0.35813813241945275</v>
      </c>
      <c r="AF25" s="19">
        <f>COUNTIF($AE$10:$AE$134,AE25)</f>
        <v>6</v>
      </c>
      <c r="AG25" s="19">
        <f>(2*2^2)/2^(COUNTIF(B25:D25,0))</f>
        <v>2</v>
      </c>
      <c r="AH25" s="19">
        <f t="shared" si="11"/>
        <v>13.027875169158746</v>
      </c>
      <c r="AI25" s="19">
        <f t="shared" si="12"/>
        <v>2.1119069401504394E-29</v>
      </c>
      <c r="AJ25" s="19">
        <f t="shared" si="10"/>
        <v>20.519803470332043</v>
      </c>
      <c r="AK25" s="19">
        <f>(AI25/MAX($AI$11:$AI$134))*100</f>
        <v>4.939983791911129E-31</v>
      </c>
    </row>
    <row r="26" spans="2:37" x14ac:dyDescent="0.25">
      <c r="B26" s="7">
        <f t="shared" si="0"/>
        <v>0</v>
      </c>
      <c r="C26" s="8">
        <f t="shared" si="1"/>
        <v>3</v>
      </c>
      <c r="D26" s="9">
        <f t="shared" si="2"/>
        <v>1</v>
      </c>
      <c r="E26" s="5">
        <f t="shared" si="3"/>
        <v>0</v>
      </c>
      <c r="F26" s="5">
        <f t="shared" si="4"/>
        <v>1</v>
      </c>
      <c r="G26" s="6">
        <f t="shared" si="5"/>
        <v>0</v>
      </c>
      <c r="H26" s="5">
        <f t="shared" si="6"/>
        <v>12.566370614359172</v>
      </c>
      <c r="I26" s="5">
        <f t="shared" si="7"/>
        <v>1</v>
      </c>
      <c r="J26" s="6">
        <f t="shared" si="8"/>
        <v>-4.90059381963448E-16</v>
      </c>
      <c r="K26" s="7"/>
      <c r="L26" s="8"/>
      <c r="M26" s="9"/>
      <c r="N26" s="7"/>
      <c r="O26" s="8"/>
      <c r="P26" s="9"/>
      <c r="Q26" s="7"/>
      <c r="R26" s="8"/>
      <c r="S26" s="9"/>
      <c r="T26" s="7"/>
      <c r="U26" s="8"/>
      <c r="V26" s="9"/>
      <c r="W26" s="7"/>
      <c r="X26" s="8"/>
      <c r="Y26" s="9"/>
      <c r="Z26" s="7"/>
      <c r="AA26" s="8"/>
      <c r="AB26" s="9"/>
      <c r="AC26" s="19">
        <f>SQRT(((F26+I26)^2)+((G26+J26)^2))</f>
        <v>2</v>
      </c>
      <c r="AD26" s="19">
        <f t="shared" si="9"/>
        <v>4</v>
      </c>
      <c r="AE26" s="19">
        <f>ASIN((($AF$2)/(2*$AF$4))*SQRT(((B26^2)+(C26^2)+(D26^2))))</f>
        <v>0.37846252228850752</v>
      </c>
      <c r="AF26" s="19">
        <f>COUNTIF($AE$10:$AE$134,AE26)</f>
        <v>6</v>
      </c>
      <c r="AG26" s="19">
        <f>(2*2^2)/2^(COUNTIF(B26:D26,0))</f>
        <v>4</v>
      </c>
      <c r="AH26" s="19">
        <f t="shared" si="11"/>
        <v>11.348613394112908</v>
      </c>
      <c r="AI26" s="19">
        <f t="shared" si="12"/>
        <v>1089.4668858348391</v>
      </c>
      <c r="AJ26" s="19">
        <f t="shared" si="10"/>
        <v>21.684305231007333</v>
      </c>
      <c r="AK26" s="19">
        <f>(AI26/MAX($AI$11:$AI$134))*100</f>
        <v>25.483834801284477</v>
      </c>
    </row>
    <row r="27" spans="2:37" x14ac:dyDescent="0.25">
      <c r="B27" s="7">
        <f t="shared" si="0"/>
        <v>0</v>
      </c>
      <c r="C27" s="8">
        <f t="shared" si="1"/>
        <v>3</v>
      </c>
      <c r="D27" s="9">
        <f t="shared" si="2"/>
        <v>2</v>
      </c>
      <c r="E27" s="5">
        <f t="shared" si="3"/>
        <v>0</v>
      </c>
      <c r="F27" s="5">
        <f t="shared" si="4"/>
        <v>1</v>
      </c>
      <c r="G27" s="6">
        <f t="shared" si="5"/>
        <v>0</v>
      </c>
      <c r="H27" s="5">
        <f t="shared" si="6"/>
        <v>15.707963267948966</v>
      </c>
      <c r="I27" s="5">
        <f t="shared" si="7"/>
        <v>-1</v>
      </c>
      <c r="J27" s="6">
        <f t="shared" si="8"/>
        <v>6.1257422745431001E-16</v>
      </c>
      <c r="K27" s="7"/>
      <c r="L27" s="8"/>
      <c r="M27" s="9"/>
      <c r="N27" s="7"/>
      <c r="O27" s="8"/>
      <c r="P27" s="9"/>
      <c r="Q27" s="7"/>
      <c r="R27" s="8"/>
      <c r="S27" s="9"/>
      <c r="T27" s="7"/>
      <c r="U27" s="8"/>
      <c r="V27" s="9"/>
      <c r="W27" s="7"/>
      <c r="X27" s="8"/>
      <c r="Y27" s="9"/>
      <c r="Z27" s="7"/>
      <c r="AA27" s="8"/>
      <c r="AB27" s="9"/>
      <c r="AC27" s="19">
        <f>SQRT(((F27+I27)^2)+((G27+J27)^2))</f>
        <v>6.1257422745431001E-16</v>
      </c>
      <c r="AD27" s="19">
        <f t="shared" si="9"/>
        <v>3.7524718414124473E-31</v>
      </c>
      <c r="AE27" s="19">
        <f>ASIN((($AF$2)/(2*$AF$4))*SQRT(((B27^2)+(C27^2)+(D27^2))))</f>
        <v>0.43486278460196853</v>
      </c>
      <c r="AF27" s="19">
        <f>COUNTIF($AE$10:$AE$134,AE27)</f>
        <v>6</v>
      </c>
      <c r="AG27" s="19">
        <f>(2*2^2)/2^(COUNTIF(B27:D27,0))</f>
        <v>4</v>
      </c>
      <c r="AH27" s="19">
        <f t="shared" si="11"/>
        <v>8.0189848645738895</v>
      </c>
      <c r="AI27" s="19">
        <f t="shared" si="12"/>
        <v>7.2218435762462709E-29</v>
      </c>
      <c r="AJ27" s="19">
        <f t="shared" si="10"/>
        <v>24.9158022249994</v>
      </c>
      <c r="AK27" s="19">
        <f>(AI27/MAX($AI$11:$AI$134))*100</f>
        <v>1.6892690457200143E-30</v>
      </c>
    </row>
    <row r="28" spans="2:37" x14ac:dyDescent="0.25">
      <c r="B28" s="7">
        <f t="shared" si="0"/>
        <v>0</v>
      </c>
      <c r="C28" s="8">
        <f t="shared" si="1"/>
        <v>3</v>
      </c>
      <c r="D28" s="9">
        <f t="shared" si="2"/>
        <v>3</v>
      </c>
      <c r="E28" s="5">
        <f t="shared" si="3"/>
        <v>0</v>
      </c>
      <c r="F28" s="5">
        <f t="shared" si="4"/>
        <v>1</v>
      </c>
      <c r="G28" s="6">
        <f t="shared" si="5"/>
        <v>0</v>
      </c>
      <c r="H28" s="5">
        <f t="shared" si="6"/>
        <v>18.849555921538759</v>
      </c>
      <c r="I28" s="5">
        <f t="shared" si="7"/>
        <v>1</v>
      </c>
      <c r="J28" s="6">
        <f t="shared" si="8"/>
        <v>-7.3508907294517201E-16</v>
      </c>
      <c r="K28" s="7"/>
      <c r="L28" s="8"/>
      <c r="M28" s="9"/>
      <c r="N28" s="7"/>
      <c r="O28" s="8"/>
      <c r="P28" s="9"/>
      <c r="Q28" s="7"/>
      <c r="R28" s="8"/>
      <c r="S28" s="9"/>
      <c r="T28" s="7"/>
      <c r="U28" s="8"/>
      <c r="V28" s="9"/>
      <c r="W28" s="7"/>
      <c r="X28" s="8"/>
      <c r="Y28" s="9"/>
      <c r="Z28" s="7"/>
      <c r="AA28" s="8"/>
      <c r="AB28" s="9"/>
      <c r="AC28" s="19">
        <f>SQRT(((F28+I28)^2)+((G28+J28)^2))</f>
        <v>2</v>
      </c>
      <c r="AD28" s="19">
        <f t="shared" si="9"/>
        <v>4</v>
      </c>
      <c r="AE28" s="19">
        <f>ASIN((($AF$2)/(2*$AF$4))*SQRT(((B28^2)+(C28^2)+(D28^2))))</f>
        <v>0.51867039999657016</v>
      </c>
      <c r="AF28" s="19">
        <f>COUNTIF($AE$10:$AE$134,AE28)</f>
        <v>6</v>
      </c>
      <c r="AG28" s="19">
        <f>(2*2^2)/2^(COUNTIF(B28:D28,0))</f>
        <v>4</v>
      </c>
      <c r="AH28" s="19">
        <f t="shared" si="11"/>
        <v>5.1614454307372135</v>
      </c>
      <c r="AI28" s="19">
        <f t="shared" si="12"/>
        <v>495.4987613507725</v>
      </c>
      <c r="AJ28" s="19">
        <f t="shared" si="10"/>
        <v>29.717624878165697</v>
      </c>
      <c r="AK28" s="19">
        <f>(AI28/MAX($AI$11:$AI$134))*100</f>
        <v>11.590263772751717</v>
      </c>
    </row>
    <row r="29" spans="2:37" x14ac:dyDescent="0.25">
      <c r="B29" s="7">
        <f t="shared" si="0"/>
        <v>0</v>
      </c>
      <c r="C29" s="8">
        <f t="shared" si="1"/>
        <v>3</v>
      </c>
      <c r="D29" s="9">
        <f t="shared" si="2"/>
        <v>4</v>
      </c>
      <c r="E29" s="5">
        <f t="shared" si="3"/>
        <v>0</v>
      </c>
      <c r="F29" s="5">
        <f t="shared" si="4"/>
        <v>1</v>
      </c>
      <c r="G29" s="6">
        <f t="shared" si="5"/>
        <v>0</v>
      </c>
      <c r="H29" s="5">
        <f t="shared" si="6"/>
        <v>21.991148575128552</v>
      </c>
      <c r="I29" s="5">
        <f t="shared" si="7"/>
        <v>-1</v>
      </c>
      <c r="J29" s="6">
        <f t="shared" si="8"/>
        <v>8.5760391843603401E-16</v>
      </c>
      <c r="K29" s="7"/>
      <c r="L29" s="8"/>
      <c r="M29" s="9"/>
      <c r="N29" s="7"/>
      <c r="O29" s="8"/>
      <c r="P29" s="9"/>
      <c r="Q29" s="7"/>
      <c r="R29" s="8"/>
      <c r="S29" s="9"/>
      <c r="T29" s="7"/>
      <c r="U29" s="8"/>
      <c r="V29" s="9"/>
      <c r="W29" s="7"/>
      <c r="X29" s="8"/>
      <c r="Y29" s="9"/>
      <c r="Z29" s="7"/>
      <c r="AA29" s="8"/>
      <c r="AB29" s="9"/>
      <c r="AC29" s="19">
        <f>SQRT(((F29+I29)^2)+((G29+J29)^2))</f>
        <v>8.5760391843603401E-16</v>
      </c>
      <c r="AD29" s="19">
        <f t="shared" si="9"/>
        <v>7.3548448091683967E-31</v>
      </c>
      <c r="AE29" s="19">
        <f>ASIN((($AF$2)/(2*$AF$4))*SQRT(((B29^2)+(C29^2)+(D29^2))))</f>
        <v>0.62391682253696912</v>
      </c>
      <c r="AF29" s="19">
        <f>COUNTIF($AE$10:$AE$134,AE29)</f>
        <v>6</v>
      </c>
      <c r="AG29" s="19">
        <f>(2*2^2)/2^(COUNTIF(B29:D29,0))</f>
        <v>4</v>
      </c>
      <c r="AH29" s="19">
        <f t="shared" si="11"/>
        <v>3.2522450477551805</v>
      </c>
      <c r="AI29" s="19">
        <f t="shared" si="12"/>
        <v>5.7407418258301953E-29</v>
      </c>
      <c r="AJ29" s="19">
        <f t="shared" si="10"/>
        <v>35.747800698581095</v>
      </c>
      <c r="AK29" s="19">
        <f>(AI29/MAX($AI$11:$AI$134))*100</f>
        <v>1.3428229735883785E-30</v>
      </c>
    </row>
    <row r="30" spans="2:37" x14ac:dyDescent="0.25">
      <c r="B30" s="7">
        <f t="shared" si="0"/>
        <v>0</v>
      </c>
      <c r="C30" s="8">
        <f t="shared" si="1"/>
        <v>4</v>
      </c>
      <c r="D30" s="9">
        <f t="shared" si="2"/>
        <v>0</v>
      </c>
      <c r="E30" s="5">
        <f t="shared" si="3"/>
        <v>0</v>
      </c>
      <c r="F30" s="5">
        <f t="shared" si="4"/>
        <v>1</v>
      </c>
      <c r="G30" s="6">
        <f t="shared" si="5"/>
        <v>0</v>
      </c>
      <c r="H30" s="5">
        <f t="shared" si="6"/>
        <v>12.566370614359172</v>
      </c>
      <c r="I30" s="5">
        <f t="shared" si="7"/>
        <v>1</v>
      </c>
      <c r="J30" s="6">
        <f t="shared" si="8"/>
        <v>-4.90059381963448E-16</v>
      </c>
      <c r="K30" s="7"/>
      <c r="L30" s="8"/>
      <c r="M30" s="9"/>
      <c r="N30" s="7"/>
      <c r="O30" s="8"/>
      <c r="P30" s="9"/>
      <c r="Q30" s="7"/>
      <c r="R30" s="8"/>
      <c r="S30" s="9"/>
      <c r="T30" s="7"/>
      <c r="U30" s="8"/>
      <c r="V30" s="9"/>
      <c r="W30" s="7"/>
      <c r="X30" s="8"/>
      <c r="Y30" s="9"/>
      <c r="Z30" s="7"/>
      <c r="AA30" s="8"/>
      <c r="AB30" s="9"/>
      <c r="AC30" s="19">
        <f>SQRT(((F30+I30)^2)+((G30+J30)^2))</f>
        <v>2</v>
      </c>
      <c r="AD30" s="19">
        <f t="shared" si="9"/>
        <v>4</v>
      </c>
      <c r="AE30" s="19">
        <f>ASIN((($AF$2)/(2*$AF$4))*SQRT(((B30^2)+(C30^2)+(D30^2))))</f>
        <v>0.48631896662663793</v>
      </c>
      <c r="AF30" s="19">
        <f>COUNTIF($AE$10:$AE$134,AE30)</f>
        <v>3</v>
      </c>
      <c r="AG30" s="19">
        <f>(2*2^2)/2^(COUNTIF(B30:D30,0))</f>
        <v>2</v>
      </c>
      <c r="AH30" s="19">
        <f t="shared" si="11"/>
        <v>6.0631314107591914</v>
      </c>
      <c r="AI30" s="19">
        <f t="shared" si="12"/>
        <v>145.5151538582206</v>
      </c>
      <c r="AJ30" s="19">
        <f t="shared" si="10"/>
        <v>27.864024284869888</v>
      </c>
      <c r="AK30" s="19">
        <f>(AI30/MAX($AI$11:$AI$134))*100</f>
        <v>3.4037603071935449</v>
      </c>
    </row>
    <row r="31" spans="2:37" x14ac:dyDescent="0.25">
      <c r="B31" s="7">
        <f t="shared" si="0"/>
        <v>0</v>
      </c>
      <c r="C31" s="8">
        <f t="shared" si="1"/>
        <v>4</v>
      </c>
      <c r="D31" s="9">
        <f t="shared" si="2"/>
        <v>1</v>
      </c>
      <c r="E31" s="5">
        <f t="shared" si="3"/>
        <v>0</v>
      </c>
      <c r="F31" s="5">
        <f t="shared" si="4"/>
        <v>1</v>
      </c>
      <c r="G31" s="6">
        <f t="shared" si="5"/>
        <v>0</v>
      </c>
      <c r="H31" s="5">
        <f t="shared" si="6"/>
        <v>15.707963267948966</v>
      </c>
      <c r="I31" s="5">
        <f t="shared" si="7"/>
        <v>-1</v>
      </c>
      <c r="J31" s="6">
        <f t="shared" si="8"/>
        <v>6.1257422745431001E-16</v>
      </c>
      <c r="K31" s="7"/>
      <c r="L31" s="8"/>
      <c r="M31" s="9"/>
      <c r="N31" s="7"/>
      <c r="O31" s="8"/>
      <c r="P31" s="9"/>
      <c r="Q31" s="7"/>
      <c r="R31" s="8"/>
      <c r="S31" s="9"/>
      <c r="T31" s="7"/>
      <c r="U31" s="8"/>
      <c r="V31" s="9"/>
      <c r="W31" s="7"/>
      <c r="X31" s="8"/>
      <c r="Y31" s="9"/>
      <c r="Z31" s="7"/>
      <c r="AA31" s="8"/>
      <c r="AB31" s="9"/>
      <c r="AC31" s="19">
        <f>SQRT(((F31+I31)^2)+((G31+J31)^2))</f>
        <v>6.1257422745431001E-16</v>
      </c>
      <c r="AD31" s="19">
        <f t="shared" si="9"/>
        <v>3.7524718414124473E-31</v>
      </c>
      <c r="AE31" s="19">
        <f>ASIN((($AF$2)/(2*$AF$4))*SQRT(((B31^2)+(C31^2)+(D31^2))))</f>
        <v>0.50266081942899865</v>
      </c>
      <c r="AF31" s="19">
        <f>COUNTIF($AE$10:$AE$134,AE31)</f>
        <v>9</v>
      </c>
      <c r="AG31" s="19">
        <f>(2*2^2)/2^(COUNTIF(B31:D31,0))</f>
        <v>4</v>
      </c>
      <c r="AH31" s="19">
        <f t="shared" si="11"/>
        <v>5.5822902372163226</v>
      </c>
      <c r="AI31" s="19">
        <f t="shared" si="12"/>
        <v>7.5410592932685096E-29</v>
      </c>
      <c r="AJ31" s="19">
        <f t="shared" si="10"/>
        <v>28.800343479869195</v>
      </c>
      <c r="AK31" s="19">
        <f>(AI31/MAX($AI$11:$AI$134))*100</f>
        <v>1.7639371306736449E-30</v>
      </c>
    </row>
    <row r="32" spans="2:37" x14ac:dyDescent="0.25">
      <c r="B32" s="7">
        <f t="shared" si="0"/>
        <v>0</v>
      </c>
      <c r="C32" s="8">
        <f t="shared" si="1"/>
        <v>4</v>
      </c>
      <c r="D32" s="9">
        <f t="shared" si="2"/>
        <v>2</v>
      </c>
      <c r="E32" s="5">
        <f t="shared" si="3"/>
        <v>0</v>
      </c>
      <c r="F32" s="5">
        <f t="shared" si="4"/>
        <v>1</v>
      </c>
      <c r="G32" s="6">
        <f t="shared" si="5"/>
        <v>0</v>
      </c>
      <c r="H32" s="5">
        <f t="shared" si="6"/>
        <v>18.849555921538759</v>
      </c>
      <c r="I32" s="5">
        <f t="shared" si="7"/>
        <v>1</v>
      </c>
      <c r="J32" s="6">
        <f t="shared" si="8"/>
        <v>-7.3508907294517201E-16</v>
      </c>
      <c r="K32" s="7"/>
      <c r="L32" s="8"/>
      <c r="M32" s="9"/>
      <c r="N32" s="7"/>
      <c r="O32" s="8"/>
      <c r="P32" s="9"/>
      <c r="Q32" s="7"/>
      <c r="R32" s="8"/>
      <c r="S32" s="9"/>
      <c r="T32" s="7"/>
      <c r="U32" s="8"/>
      <c r="V32" s="9"/>
      <c r="W32" s="7"/>
      <c r="X32" s="8"/>
      <c r="Y32" s="9"/>
      <c r="Z32" s="7"/>
      <c r="AA32" s="8"/>
      <c r="AB32" s="9"/>
      <c r="AC32" s="19">
        <f>SQRT(((F32+I32)^2)+((G32+J32)^2))</f>
        <v>2</v>
      </c>
      <c r="AD32" s="19">
        <f t="shared" si="9"/>
        <v>4</v>
      </c>
      <c r="AE32" s="19">
        <f>ASIN((($AF$2)/(2*$AF$4))*SQRT(((B32^2)+(C32^2)+(D32^2))))</f>
        <v>0.54982839459788591</v>
      </c>
      <c r="AF32" s="19">
        <f>COUNTIF($AE$10:$AE$134,AE32)</f>
        <v>6</v>
      </c>
      <c r="AG32" s="19">
        <f>(2*2^2)/2^(COUNTIF(B32:D32,0))</f>
        <v>4</v>
      </c>
      <c r="AH32" s="19">
        <f t="shared" si="11"/>
        <v>4.4609986260611327</v>
      </c>
      <c r="AI32" s="19">
        <f t="shared" si="12"/>
        <v>428.25586810186871</v>
      </c>
      <c r="AJ32" s="19">
        <f t="shared" si="10"/>
        <v>31.502846466912494</v>
      </c>
      <c r="AK32" s="19">
        <f>(AI32/MAX($AI$11:$AI$134))*100</f>
        <v>10.017378166593652</v>
      </c>
    </row>
    <row r="33" spans="2:37" x14ac:dyDescent="0.25">
      <c r="B33" s="7">
        <f t="shared" si="0"/>
        <v>0</v>
      </c>
      <c r="C33" s="8">
        <f t="shared" si="1"/>
        <v>4</v>
      </c>
      <c r="D33" s="9">
        <f t="shared" si="2"/>
        <v>3</v>
      </c>
      <c r="E33" s="5">
        <f t="shared" si="3"/>
        <v>0</v>
      </c>
      <c r="F33" s="5">
        <f t="shared" si="4"/>
        <v>1</v>
      </c>
      <c r="G33" s="6">
        <f t="shared" si="5"/>
        <v>0</v>
      </c>
      <c r="H33" s="5">
        <f t="shared" si="6"/>
        <v>21.991148575128552</v>
      </c>
      <c r="I33" s="5">
        <f t="shared" si="7"/>
        <v>-1</v>
      </c>
      <c r="J33" s="6">
        <f t="shared" si="8"/>
        <v>8.5760391843603401E-16</v>
      </c>
      <c r="K33" s="7"/>
      <c r="L33" s="8"/>
      <c r="M33" s="9"/>
      <c r="N33" s="7"/>
      <c r="O33" s="8"/>
      <c r="P33" s="9"/>
      <c r="Q33" s="7"/>
      <c r="R33" s="8"/>
      <c r="S33" s="9"/>
      <c r="T33" s="7"/>
      <c r="U33" s="8"/>
      <c r="V33" s="9"/>
      <c r="W33" s="7"/>
      <c r="X33" s="8"/>
      <c r="Y33" s="9"/>
      <c r="Z33" s="7"/>
      <c r="AA33" s="8"/>
      <c r="AB33" s="9"/>
      <c r="AC33" s="19">
        <f>SQRT(((F33+I33)^2)+((G33+J33)^2))</f>
        <v>8.5760391843603401E-16</v>
      </c>
      <c r="AD33" s="19">
        <f t="shared" si="9"/>
        <v>7.3548448091683967E-31</v>
      </c>
      <c r="AE33" s="19">
        <f>ASIN((($AF$2)/(2*$AF$4))*SQRT(((B33^2)+(C33^2)+(D33^2))))</f>
        <v>0.62391682253696912</v>
      </c>
      <c r="AF33" s="19">
        <f>COUNTIF($AE$10:$AE$134,AE33)</f>
        <v>6</v>
      </c>
      <c r="AG33" s="19">
        <f>(2*2^2)/2^(COUNTIF(B33:D33,0))</f>
        <v>4</v>
      </c>
      <c r="AH33" s="19">
        <f t="shared" si="11"/>
        <v>3.2522450477551805</v>
      </c>
      <c r="AI33" s="19">
        <f t="shared" si="12"/>
        <v>5.7407418258301953E-29</v>
      </c>
      <c r="AJ33" s="19">
        <f t="shared" si="10"/>
        <v>35.747800698581095</v>
      </c>
      <c r="AK33" s="19">
        <f>(AI33/MAX($AI$11:$AI$134))*100</f>
        <v>1.3428229735883785E-30</v>
      </c>
    </row>
    <row r="34" spans="2:37" x14ac:dyDescent="0.25">
      <c r="B34" s="7">
        <f t="shared" si="0"/>
        <v>0</v>
      </c>
      <c r="C34" s="8">
        <f t="shared" si="1"/>
        <v>4</v>
      </c>
      <c r="D34" s="9">
        <f t="shared" si="2"/>
        <v>4</v>
      </c>
      <c r="E34" s="5">
        <f t="shared" si="3"/>
        <v>0</v>
      </c>
      <c r="F34" s="5">
        <f t="shared" si="4"/>
        <v>1</v>
      </c>
      <c r="G34" s="6">
        <f t="shared" si="5"/>
        <v>0</v>
      </c>
      <c r="H34" s="5">
        <f t="shared" si="6"/>
        <v>25.132741228718345</v>
      </c>
      <c r="I34" s="5">
        <f t="shared" si="7"/>
        <v>1</v>
      </c>
      <c r="J34" s="6">
        <f t="shared" si="8"/>
        <v>-9.8011876392689601E-16</v>
      </c>
      <c r="K34" s="7"/>
      <c r="L34" s="8"/>
      <c r="M34" s="9"/>
      <c r="N34" s="7"/>
      <c r="O34" s="8"/>
      <c r="P34" s="9"/>
      <c r="Q34" s="7"/>
      <c r="R34" s="8"/>
      <c r="S34" s="9"/>
      <c r="T34" s="7"/>
      <c r="U34" s="8"/>
      <c r="V34" s="9"/>
      <c r="W34" s="7"/>
      <c r="X34" s="8"/>
      <c r="Y34" s="9"/>
      <c r="Z34" s="7"/>
      <c r="AA34" s="8"/>
      <c r="AB34" s="9"/>
      <c r="AC34" s="19">
        <f>SQRT(((F34+I34)^2)+((G34+J34)^2))</f>
        <v>2</v>
      </c>
      <c r="AD34" s="19">
        <f t="shared" si="9"/>
        <v>4</v>
      </c>
      <c r="AE34" s="19">
        <f>ASIN((($AF$2)/(2*$AF$4))*SQRT(((B34^2)+(C34^2)+(D34^2))))</f>
        <v>0.72210771113399042</v>
      </c>
      <c r="AF34" s="19">
        <f>COUNTIF($AE$10:$AE$134,AE34)</f>
        <v>3</v>
      </c>
      <c r="AG34" s="19">
        <f>(2*2^2)/2^(COUNTIF(B34:D34,0))</f>
        <v>4</v>
      </c>
      <c r="AH34" s="19">
        <f t="shared" si="11"/>
        <v>2.2568102376456456</v>
      </c>
      <c r="AI34" s="19">
        <f t="shared" si="12"/>
        <v>108.326891406991</v>
      </c>
      <c r="AJ34" s="19">
        <f t="shared" si="10"/>
        <v>41.373724201829653</v>
      </c>
      <c r="AK34" s="19">
        <f>(AI34/MAX($AI$11:$AI$134))*100</f>
        <v>2.5338857390209291</v>
      </c>
    </row>
    <row r="35" spans="2:37" x14ac:dyDescent="0.25">
      <c r="B35" s="7">
        <f t="shared" si="0"/>
        <v>1</v>
      </c>
      <c r="C35" s="8">
        <f t="shared" si="1"/>
        <v>0</v>
      </c>
      <c r="D35" s="9">
        <f t="shared" si="2"/>
        <v>0</v>
      </c>
      <c r="E35" s="5">
        <f t="shared" si="3"/>
        <v>0</v>
      </c>
      <c r="F35" s="5">
        <f t="shared" si="4"/>
        <v>1</v>
      </c>
      <c r="G35" s="6">
        <f t="shared" si="5"/>
        <v>0</v>
      </c>
      <c r="H35" s="5">
        <f t="shared" si="6"/>
        <v>3.1415926535897931</v>
      </c>
      <c r="I35" s="5">
        <f t="shared" si="7"/>
        <v>-1</v>
      </c>
      <c r="J35" s="6">
        <f t="shared" si="8"/>
        <v>1.22514845490862E-16</v>
      </c>
      <c r="K35" s="7"/>
      <c r="L35" s="8"/>
      <c r="M35" s="9"/>
      <c r="N35" s="7"/>
      <c r="O35" s="8"/>
      <c r="P35" s="9"/>
      <c r="Q35" s="7"/>
      <c r="R35" s="8"/>
      <c r="S35" s="9"/>
      <c r="T35" s="7"/>
      <c r="U35" s="8"/>
      <c r="V35" s="9"/>
      <c r="W35" s="7"/>
      <c r="X35" s="8"/>
      <c r="Y35" s="9"/>
      <c r="Z35" s="7"/>
      <c r="AA35" s="8"/>
      <c r="AB35" s="9"/>
      <c r="AC35" s="19">
        <f>SQRT(((F35+I35)^2)+((G35+J35)^2))</f>
        <v>1.22514845490862E-16</v>
      </c>
      <c r="AD35" s="19">
        <f t="shared" si="9"/>
        <v>1.5009887365649789E-32</v>
      </c>
      <c r="AE35" s="19">
        <f>ASIN((($AF$2)/(2*$AF$4))*SQRT(((B35^2)+(C35^2)+(D35^2))))</f>
        <v>0.11711121651081241</v>
      </c>
      <c r="AF35" s="19">
        <f>COUNTIF($AE$10:$AE$134,AE35)</f>
        <v>3</v>
      </c>
      <c r="AG35" s="19">
        <f>(2*2^2)/2^(COUNTIF(B35:D35,0))</f>
        <v>2</v>
      </c>
      <c r="AH35" s="19">
        <f t="shared" si="11"/>
        <v>213.06090590470041</v>
      </c>
      <c r="AI35" s="19">
        <f t="shared" si="12"/>
        <v>1.9188121197917167E-29</v>
      </c>
      <c r="AJ35" s="19">
        <f t="shared" si="10"/>
        <v>6.7099784397123541</v>
      </c>
      <c r="AK35" s="19">
        <f>(AI35/MAX($AI$11:$AI$134))*100</f>
        <v>4.4883136615946236E-31</v>
      </c>
    </row>
    <row r="36" spans="2:37" x14ac:dyDescent="0.25">
      <c r="B36" s="7">
        <f t="shared" si="0"/>
        <v>1</v>
      </c>
      <c r="C36" s="8">
        <f t="shared" si="1"/>
        <v>0</v>
      </c>
      <c r="D36" s="9">
        <f t="shared" si="2"/>
        <v>1</v>
      </c>
      <c r="E36" s="5">
        <f t="shared" si="3"/>
        <v>0</v>
      </c>
      <c r="F36" s="5">
        <f t="shared" si="4"/>
        <v>1</v>
      </c>
      <c r="G36" s="6">
        <f t="shared" si="5"/>
        <v>0</v>
      </c>
      <c r="H36" s="5">
        <f t="shared" si="6"/>
        <v>6.2831853071795862</v>
      </c>
      <c r="I36" s="5">
        <f t="shared" si="7"/>
        <v>1</v>
      </c>
      <c r="J36" s="6">
        <f t="shared" si="8"/>
        <v>-2.45029690981724E-16</v>
      </c>
      <c r="K36" s="7"/>
      <c r="L36" s="8"/>
      <c r="M36" s="9"/>
      <c r="N36" s="7"/>
      <c r="O36" s="8"/>
      <c r="P36" s="9"/>
      <c r="Q36" s="7"/>
      <c r="R36" s="8"/>
      <c r="S36" s="9"/>
      <c r="T36" s="7"/>
      <c r="U36" s="8"/>
      <c r="V36" s="9"/>
      <c r="W36" s="7"/>
      <c r="X36" s="8"/>
      <c r="Y36" s="9"/>
      <c r="Z36" s="7"/>
      <c r="AA36" s="8"/>
      <c r="AB36" s="9"/>
      <c r="AC36" s="19">
        <f>SQRT(((F36+I36)^2)+((G36+J36)^2))</f>
        <v>2</v>
      </c>
      <c r="AD36" s="19">
        <f t="shared" si="9"/>
        <v>4</v>
      </c>
      <c r="AE36" s="19">
        <f>ASIN((($AF$2)/(2*$AF$4))*SQRT(((B36^2)+(C36^2)+(D36^2))))</f>
        <v>0.16600332755355071</v>
      </c>
      <c r="AF36" s="19">
        <f>COUNTIF($AE$10:$AE$134,AE36)</f>
        <v>3</v>
      </c>
      <c r="AG36" s="19">
        <f>(2*2^2)/2^(COUNTIF(B36:D36,0))</f>
        <v>4</v>
      </c>
      <c r="AH36" s="19">
        <f t="shared" si="11"/>
        <v>89.065193544112105</v>
      </c>
      <c r="AI36" s="19">
        <f t="shared" si="12"/>
        <v>4275.1292901173811</v>
      </c>
      <c r="AJ36" s="19">
        <f t="shared" si="10"/>
        <v>9.511290053946226</v>
      </c>
      <c r="AK36" s="19">
        <f>(AI36/MAX($AI$11:$AI$134))*100</f>
        <v>100</v>
      </c>
    </row>
    <row r="37" spans="2:37" x14ac:dyDescent="0.25">
      <c r="B37" s="7">
        <f t="shared" si="0"/>
        <v>1</v>
      </c>
      <c r="C37" s="8">
        <f t="shared" si="1"/>
        <v>0</v>
      </c>
      <c r="D37" s="9">
        <f t="shared" si="2"/>
        <v>2</v>
      </c>
      <c r="E37" s="5">
        <f t="shared" si="3"/>
        <v>0</v>
      </c>
      <c r="F37" s="5">
        <f t="shared" si="4"/>
        <v>1</v>
      </c>
      <c r="G37" s="6">
        <f t="shared" si="5"/>
        <v>0</v>
      </c>
      <c r="H37" s="5">
        <f t="shared" si="6"/>
        <v>9.4247779607693793</v>
      </c>
      <c r="I37" s="5">
        <f t="shared" si="7"/>
        <v>-1</v>
      </c>
      <c r="J37" s="6">
        <f t="shared" si="8"/>
        <v>3.67544536472586E-16</v>
      </c>
      <c r="K37" s="7"/>
      <c r="L37" s="8"/>
      <c r="M37" s="9"/>
      <c r="N37" s="7"/>
      <c r="O37" s="8"/>
      <c r="P37" s="9"/>
      <c r="Q37" s="7"/>
      <c r="R37" s="8"/>
      <c r="S37" s="9"/>
      <c r="T37" s="7"/>
      <c r="U37" s="8"/>
      <c r="V37" s="9"/>
      <c r="W37" s="7"/>
      <c r="X37" s="8"/>
      <c r="Y37" s="9"/>
      <c r="Z37" s="7"/>
      <c r="AA37" s="8"/>
      <c r="AB37" s="9"/>
      <c r="AC37" s="19">
        <f>SQRT(((F37+I37)^2)+((G37+J37)^2))</f>
        <v>3.67544536472586E-16</v>
      </c>
      <c r="AD37" s="19">
        <f t="shared" si="9"/>
        <v>1.350889862908481E-31</v>
      </c>
      <c r="AE37" s="19">
        <f>ASIN((($AF$2)/(2*$AF$4))*SQRT(((B37^2)+(C37^2)+(D37^2))))</f>
        <v>0.26433814725518823</v>
      </c>
      <c r="AF37" s="19">
        <f>COUNTIF($AE$10:$AE$134,AE37)</f>
        <v>6</v>
      </c>
      <c r="AG37" s="19">
        <f>(2*2^2)/2^(COUNTIF(B37:D37,0))</f>
        <v>4</v>
      </c>
      <c r="AH37" s="19">
        <f t="shared" si="11"/>
        <v>27.835587740069307</v>
      </c>
      <c r="AI37" s="19">
        <f t="shared" si="12"/>
        <v>9.0246751934782127E-29</v>
      </c>
      <c r="AJ37" s="19">
        <f t="shared" si="10"/>
        <v>15.145460202029952</v>
      </c>
      <c r="AK37" s="19">
        <f>(AI37/MAX($AI$11:$AI$134))*100</f>
        <v>2.1109712902344588E-30</v>
      </c>
    </row>
    <row r="38" spans="2:37" x14ac:dyDescent="0.25">
      <c r="B38" s="7">
        <f t="shared" si="0"/>
        <v>1</v>
      </c>
      <c r="C38" s="8">
        <f t="shared" si="1"/>
        <v>0</v>
      </c>
      <c r="D38" s="9">
        <f t="shared" si="2"/>
        <v>3</v>
      </c>
      <c r="E38" s="5">
        <f t="shared" si="3"/>
        <v>0</v>
      </c>
      <c r="F38" s="5">
        <f t="shared" si="4"/>
        <v>1</v>
      </c>
      <c r="G38" s="6">
        <f t="shared" si="5"/>
        <v>0</v>
      </c>
      <c r="H38" s="5">
        <f t="shared" si="6"/>
        <v>12.566370614359172</v>
      </c>
      <c r="I38" s="5">
        <f t="shared" si="7"/>
        <v>1</v>
      </c>
      <c r="J38" s="6">
        <f t="shared" si="8"/>
        <v>-4.90059381963448E-16</v>
      </c>
      <c r="K38" s="7"/>
      <c r="L38" s="8"/>
      <c r="M38" s="9"/>
      <c r="N38" s="7"/>
      <c r="O38" s="8"/>
      <c r="P38" s="9"/>
      <c r="Q38" s="7"/>
      <c r="R38" s="8"/>
      <c r="S38" s="9"/>
      <c r="T38" s="7"/>
      <c r="U38" s="8"/>
      <c r="V38" s="9"/>
      <c r="W38" s="7"/>
      <c r="X38" s="8"/>
      <c r="Y38" s="9"/>
      <c r="Z38" s="7"/>
      <c r="AA38" s="8"/>
      <c r="AB38" s="9"/>
      <c r="AC38" s="19">
        <f>SQRT(((F38+I38)^2)+((G38+J38)^2))</f>
        <v>2</v>
      </c>
      <c r="AD38" s="19">
        <f t="shared" si="9"/>
        <v>4</v>
      </c>
      <c r="AE38" s="19">
        <f>ASIN((($AF$2)/(2*$AF$4))*SQRT(((B38^2)+(C38^2)+(D38^2))))</f>
        <v>0.37846252228850752</v>
      </c>
      <c r="AF38" s="19">
        <f>COUNTIF($AE$10:$AE$134,AE38)</f>
        <v>6</v>
      </c>
      <c r="AG38" s="19">
        <f>(2*2^2)/2^(COUNTIF(B38:D38,0))</f>
        <v>4</v>
      </c>
      <c r="AH38" s="19">
        <f t="shared" si="11"/>
        <v>11.348613394112908</v>
      </c>
      <c r="AI38" s="19">
        <f t="shared" si="12"/>
        <v>1089.4668858348391</v>
      </c>
      <c r="AJ38" s="19">
        <f t="shared" si="10"/>
        <v>21.684305231007333</v>
      </c>
      <c r="AK38" s="19">
        <f>(AI38/MAX($AI$11:$AI$134))*100</f>
        <v>25.483834801284477</v>
      </c>
    </row>
    <row r="39" spans="2:37" x14ac:dyDescent="0.25">
      <c r="B39" s="7">
        <f t="shared" si="0"/>
        <v>1</v>
      </c>
      <c r="C39" s="8">
        <f t="shared" si="1"/>
        <v>0</v>
      </c>
      <c r="D39" s="9">
        <f t="shared" si="2"/>
        <v>4</v>
      </c>
      <c r="E39" s="5">
        <f t="shared" si="3"/>
        <v>0</v>
      </c>
      <c r="F39" s="5">
        <f t="shared" si="4"/>
        <v>1</v>
      </c>
      <c r="G39" s="6">
        <f t="shared" si="5"/>
        <v>0</v>
      </c>
      <c r="H39" s="5">
        <f t="shared" si="6"/>
        <v>15.707963267948966</v>
      </c>
      <c r="I39" s="5">
        <f t="shared" si="7"/>
        <v>-1</v>
      </c>
      <c r="J39" s="6">
        <f t="shared" si="8"/>
        <v>6.1257422745431001E-16</v>
      </c>
      <c r="K39" s="7"/>
      <c r="L39" s="8"/>
      <c r="M39" s="9"/>
      <c r="N39" s="7"/>
      <c r="O39" s="8"/>
      <c r="P39" s="9"/>
      <c r="Q39" s="7"/>
      <c r="R39" s="8"/>
      <c r="S39" s="9"/>
      <c r="T39" s="7"/>
      <c r="U39" s="8"/>
      <c r="V39" s="9"/>
      <c r="W39" s="7"/>
      <c r="X39" s="8"/>
      <c r="Y39" s="9"/>
      <c r="Z39" s="7"/>
      <c r="AA39" s="8"/>
      <c r="AB39" s="9"/>
      <c r="AC39" s="19">
        <f>SQRT(((F39+I39)^2)+((G39+J39)^2))</f>
        <v>6.1257422745431001E-16</v>
      </c>
      <c r="AD39" s="19">
        <f t="shared" si="9"/>
        <v>3.7524718414124473E-31</v>
      </c>
      <c r="AE39" s="19">
        <f>ASIN((($AF$2)/(2*$AF$4))*SQRT(((B39^2)+(C39^2)+(D39^2))))</f>
        <v>0.50266081942899865</v>
      </c>
      <c r="AF39" s="19">
        <f>COUNTIF($AE$10:$AE$134,AE39)</f>
        <v>9</v>
      </c>
      <c r="AG39" s="19">
        <f>(2*2^2)/2^(COUNTIF(B39:D39,0))</f>
        <v>4</v>
      </c>
      <c r="AH39" s="19">
        <f t="shared" si="11"/>
        <v>5.5822902372163226</v>
      </c>
      <c r="AI39" s="19">
        <f t="shared" si="12"/>
        <v>7.5410592932685096E-29</v>
      </c>
      <c r="AJ39" s="19">
        <f t="shared" si="10"/>
        <v>28.800343479869195</v>
      </c>
      <c r="AK39" s="19">
        <f>(AI39/MAX($AI$11:$AI$134))*100</f>
        <v>1.7639371306736449E-30</v>
      </c>
    </row>
    <row r="40" spans="2:37" x14ac:dyDescent="0.25">
      <c r="B40" s="7">
        <f t="shared" si="0"/>
        <v>1</v>
      </c>
      <c r="C40" s="8">
        <f t="shared" si="1"/>
        <v>1</v>
      </c>
      <c r="D40" s="9">
        <f t="shared" si="2"/>
        <v>0</v>
      </c>
      <c r="E40" s="5">
        <f t="shared" si="3"/>
        <v>0</v>
      </c>
      <c r="F40" s="5">
        <f t="shared" si="4"/>
        <v>1</v>
      </c>
      <c r="G40" s="6">
        <f t="shared" si="5"/>
        <v>0</v>
      </c>
      <c r="H40" s="5">
        <f t="shared" si="6"/>
        <v>6.2831853071795862</v>
      </c>
      <c r="I40" s="5">
        <f t="shared" si="7"/>
        <v>1</v>
      </c>
      <c r="J40" s="6">
        <f t="shared" si="8"/>
        <v>-2.45029690981724E-16</v>
      </c>
      <c r="K40" s="7"/>
      <c r="L40" s="8"/>
      <c r="M40" s="9"/>
      <c r="N40" s="7"/>
      <c r="O40" s="8"/>
      <c r="P40" s="9"/>
      <c r="Q40" s="7"/>
      <c r="R40" s="8"/>
      <c r="S40" s="9"/>
      <c r="T40" s="7"/>
      <c r="U40" s="8"/>
      <c r="V40" s="9"/>
      <c r="W40" s="7"/>
      <c r="X40" s="8"/>
      <c r="Y40" s="9"/>
      <c r="Z40" s="7"/>
      <c r="AA40" s="8"/>
      <c r="AB40" s="9"/>
      <c r="AC40" s="19">
        <f>SQRT(((F40+I40)^2)+((G40+J40)^2))</f>
        <v>2</v>
      </c>
      <c r="AD40" s="19">
        <f t="shared" si="9"/>
        <v>4</v>
      </c>
      <c r="AE40" s="19">
        <f>ASIN((($AF$2)/(2*$AF$4))*SQRT(((B40^2)+(C40^2)+(D40^2))))</f>
        <v>0.16600332755355071</v>
      </c>
      <c r="AF40" s="19">
        <f>COUNTIF($AE$10:$AE$134,AE40)</f>
        <v>3</v>
      </c>
      <c r="AG40" s="19">
        <f>(2*2^2)/2^(COUNTIF(B40:D40,0))</f>
        <v>4</v>
      </c>
      <c r="AH40" s="19">
        <f t="shared" si="11"/>
        <v>89.065193544112105</v>
      </c>
      <c r="AI40" s="19">
        <f t="shared" si="12"/>
        <v>4275.1292901173811</v>
      </c>
      <c r="AJ40" s="19">
        <f t="shared" si="10"/>
        <v>9.511290053946226</v>
      </c>
      <c r="AK40" s="19">
        <f>(AI40/MAX($AI$11:$AI$134))*100</f>
        <v>100</v>
      </c>
    </row>
    <row r="41" spans="2:37" x14ac:dyDescent="0.25">
      <c r="B41" s="7">
        <f t="shared" si="0"/>
        <v>1</v>
      </c>
      <c r="C41" s="8">
        <f t="shared" si="1"/>
        <v>1</v>
      </c>
      <c r="D41" s="9">
        <f t="shared" si="2"/>
        <v>1</v>
      </c>
      <c r="E41" s="5">
        <f t="shared" si="3"/>
        <v>0</v>
      </c>
      <c r="F41" s="5">
        <f t="shared" si="4"/>
        <v>1</v>
      </c>
      <c r="G41" s="6">
        <f t="shared" si="5"/>
        <v>0</v>
      </c>
      <c r="H41" s="5">
        <f t="shared" si="6"/>
        <v>9.4247779607693793</v>
      </c>
      <c r="I41" s="5">
        <f t="shared" si="7"/>
        <v>-1</v>
      </c>
      <c r="J41" s="6">
        <f t="shared" si="8"/>
        <v>3.67544536472586E-16</v>
      </c>
      <c r="K41" s="7"/>
      <c r="L41" s="8"/>
      <c r="M41" s="9"/>
      <c r="N41" s="7"/>
      <c r="O41" s="8"/>
      <c r="P41" s="9"/>
      <c r="Q41" s="7"/>
      <c r="R41" s="8"/>
      <c r="S41" s="9"/>
      <c r="T41" s="7"/>
      <c r="U41" s="8"/>
      <c r="V41" s="9"/>
      <c r="W41" s="7"/>
      <c r="X41" s="8"/>
      <c r="Y41" s="9"/>
      <c r="Z41" s="7"/>
      <c r="AA41" s="8"/>
      <c r="AB41" s="9"/>
      <c r="AC41" s="19">
        <f>SQRT(((F41+I41)^2)+((G41+J41)^2))</f>
        <v>3.67544536472586E-16</v>
      </c>
      <c r="AD41" s="19">
        <f t="shared" si="9"/>
        <v>1.350889862908481E-31</v>
      </c>
      <c r="AE41" s="19">
        <f>ASIN((($AF$2)/(2*$AF$4))*SQRT(((B41^2)+(C41^2)+(D41^2))))</f>
        <v>0.20378681614742253</v>
      </c>
      <c r="AF41" s="19">
        <f>COUNTIF($AE$10:$AE$134,AE41)</f>
        <v>1</v>
      </c>
      <c r="AG41" s="19">
        <f>(2*2^2)/2^(COUNTIF(B41:D41,0))</f>
        <v>8</v>
      </c>
      <c r="AH41" s="19">
        <f t="shared" si="11"/>
        <v>53.340832501812137</v>
      </c>
      <c r="AI41" s="19">
        <f t="shared" si="12"/>
        <v>5.7646071924637794E-29</v>
      </c>
      <c r="AJ41" s="19">
        <f t="shared" si="10"/>
        <v>11.676124485655766</v>
      </c>
      <c r="AK41" s="19">
        <f>(AI41/MAX($AI$11:$AI$134))*100</f>
        <v>1.3484053466615747E-30</v>
      </c>
    </row>
    <row r="42" spans="2:37" x14ac:dyDescent="0.25">
      <c r="B42" s="7">
        <f t="shared" si="0"/>
        <v>1</v>
      </c>
      <c r="C42" s="8">
        <f t="shared" si="1"/>
        <v>1</v>
      </c>
      <c r="D42" s="9">
        <f t="shared" si="2"/>
        <v>2</v>
      </c>
      <c r="E42" s="5">
        <f t="shared" si="3"/>
        <v>0</v>
      </c>
      <c r="F42" s="5">
        <f t="shared" si="4"/>
        <v>1</v>
      </c>
      <c r="G42" s="6">
        <f t="shared" si="5"/>
        <v>0</v>
      </c>
      <c r="H42" s="5">
        <f t="shared" si="6"/>
        <v>12.566370614359172</v>
      </c>
      <c r="I42" s="5">
        <f t="shared" si="7"/>
        <v>1</v>
      </c>
      <c r="J42" s="6">
        <f t="shared" si="8"/>
        <v>-4.90059381963448E-16</v>
      </c>
      <c r="K42" s="7"/>
      <c r="L42" s="8"/>
      <c r="M42" s="9"/>
      <c r="N42" s="7"/>
      <c r="O42" s="8"/>
      <c r="P42" s="9"/>
      <c r="Q42" s="7"/>
      <c r="R42" s="8"/>
      <c r="S42" s="9"/>
      <c r="T42" s="7"/>
      <c r="U42" s="8"/>
      <c r="V42" s="9"/>
      <c r="W42" s="7"/>
      <c r="X42" s="8"/>
      <c r="Y42" s="9"/>
      <c r="Z42" s="7"/>
      <c r="AA42" s="8"/>
      <c r="AB42" s="9"/>
      <c r="AC42" s="19">
        <f>SQRT(((F42+I42)^2)+((G42+J42)^2))</f>
        <v>2</v>
      </c>
      <c r="AD42" s="19">
        <f t="shared" si="9"/>
        <v>4</v>
      </c>
      <c r="AE42" s="19">
        <f>ASIN((($AF$2)/(2*$AF$4))*SQRT(((B42^2)+(C42^2)+(D42^2))))</f>
        <v>0.2902663581016065</v>
      </c>
      <c r="AF42" s="19">
        <f>COUNTIF($AE$10:$AE$134,AE42)</f>
        <v>3</v>
      </c>
      <c r="AG42" s="19">
        <f>(2*2^2)/2^(COUNTIF(B42:D42,0))</f>
        <v>8</v>
      </c>
      <c r="AH42" s="19">
        <f t="shared" si="11"/>
        <v>22.029682605318051</v>
      </c>
      <c r="AI42" s="19">
        <f t="shared" si="12"/>
        <v>2114.8495301105331</v>
      </c>
      <c r="AJ42" s="19">
        <f t="shared" si="10"/>
        <v>16.631037253855045</v>
      </c>
      <c r="AK42" s="19">
        <f>(AI42/MAX($AI$11:$AI$134))*100</f>
        <v>49.468668351138128</v>
      </c>
    </row>
    <row r="43" spans="2:37" x14ac:dyDescent="0.25">
      <c r="B43" s="7">
        <f t="shared" si="0"/>
        <v>1</v>
      </c>
      <c r="C43" s="8">
        <f t="shared" si="1"/>
        <v>1</v>
      </c>
      <c r="D43" s="9">
        <f t="shared" si="2"/>
        <v>3</v>
      </c>
      <c r="E43" s="5">
        <f t="shared" si="3"/>
        <v>0</v>
      </c>
      <c r="F43" s="5">
        <f t="shared" si="4"/>
        <v>1</v>
      </c>
      <c r="G43" s="6">
        <f t="shared" si="5"/>
        <v>0</v>
      </c>
      <c r="H43" s="5">
        <f t="shared" si="6"/>
        <v>15.707963267948966</v>
      </c>
      <c r="I43" s="5">
        <f t="shared" si="7"/>
        <v>-1</v>
      </c>
      <c r="J43" s="6">
        <f t="shared" si="8"/>
        <v>6.1257422745431001E-16</v>
      </c>
      <c r="K43" s="7"/>
      <c r="L43" s="8"/>
      <c r="M43" s="9"/>
      <c r="N43" s="7"/>
      <c r="O43" s="8"/>
      <c r="P43" s="9"/>
      <c r="Q43" s="7"/>
      <c r="R43" s="8"/>
      <c r="S43" s="9"/>
      <c r="T43" s="7"/>
      <c r="U43" s="8"/>
      <c r="V43" s="9"/>
      <c r="W43" s="7"/>
      <c r="X43" s="8"/>
      <c r="Y43" s="9"/>
      <c r="Z43" s="7"/>
      <c r="AA43" s="8"/>
      <c r="AB43" s="9"/>
      <c r="AC43" s="19">
        <f>SQRT(((F43+I43)^2)+((G43+J43)^2))</f>
        <v>6.1257422745431001E-16</v>
      </c>
      <c r="AD43" s="19">
        <f t="shared" si="9"/>
        <v>3.7524718414124473E-31</v>
      </c>
      <c r="AE43" s="19">
        <f>ASIN((($AF$2)/(2*$AF$4))*SQRT(((B43^2)+(C43^2)+(D43^2))))</f>
        <v>0.39794714733066572</v>
      </c>
      <c r="AF43" s="19">
        <f>COUNTIF($AE$10:$AE$134,AE43)</f>
        <v>3</v>
      </c>
      <c r="AG43" s="19">
        <f>(2*2^2)/2^(COUNTIF(B43:D43,0))</f>
        <v>8</v>
      </c>
      <c r="AH43" s="19">
        <f t="shared" si="11"/>
        <v>10.010056077092104</v>
      </c>
      <c r="AI43" s="19">
        <f t="shared" si="12"/>
        <v>9.0149888544594394E-29</v>
      </c>
      <c r="AJ43" s="19">
        <f t="shared" si="10"/>
        <v>22.80069201131791</v>
      </c>
      <c r="AK43" s="19">
        <f>(AI43/MAX($AI$11:$AI$134))*100</f>
        <v>2.1087055484611829E-30</v>
      </c>
    </row>
    <row r="44" spans="2:37" x14ac:dyDescent="0.25">
      <c r="B44" s="7">
        <f t="shared" si="0"/>
        <v>1</v>
      </c>
      <c r="C44" s="8">
        <f t="shared" si="1"/>
        <v>1</v>
      </c>
      <c r="D44" s="9">
        <f t="shared" si="2"/>
        <v>4</v>
      </c>
      <c r="E44" s="5">
        <f t="shared" si="3"/>
        <v>0</v>
      </c>
      <c r="F44" s="5">
        <f t="shared" si="4"/>
        <v>1</v>
      </c>
      <c r="G44" s="6">
        <f t="shared" si="5"/>
        <v>0</v>
      </c>
      <c r="H44" s="5">
        <f t="shared" si="6"/>
        <v>18.849555921538759</v>
      </c>
      <c r="I44" s="5">
        <f t="shared" si="7"/>
        <v>1</v>
      </c>
      <c r="J44" s="6">
        <f t="shared" si="8"/>
        <v>-7.3508907294517201E-16</v>
      </c>
      <c r="K44" s="7"/>
      <c r="L44" s="8"/>
      <c r="M44" s="9"/>
      <c r="N44" s="7"/>
      <c r="O44" s="8"/>
      <c r="P44" s="9"/>
      <c r="Q44" s="7"/>
      <c r="R44" s="8"/>
      <c r="S44" s="9"/>
      <c r="T44" s="7"/>
      <c r="U44" s="8"/>
      <c r="V44" s="9"/>
      <c r="W44" s="7"/>
      <c r="X44" s="8"/>
      <c r="Y44" s="9"/>
      <c r="Z44" s="7"/>
      <c r="AA44" s="8"/>
      <c r="AB44" s="9"/>
      <c r="AC44" s="19">
        <f>SQRT(((F44+I44)^2)+((G44+J44)^2))</f>
        <v>2</v>
      </c>
      <c r="AD44" s="19">
        <f t="shared" si="9"/>
        <v>4</v>
      </c>
      <c r="AE44" s="19">
        <f>ASIN((($AF$2)/(2*$AF$4))*SQRT(((B44^2)+(C44^2)+(D44^2))))</f>
        <v>0.51867039999657016</v>
      </c>
      <c r="AF44" s="19">
        <f>COUNTIF($AE$10:$AE$134,AE44)</f>
        <v>6</v>
      </c>
      <c r="AG44" s="19">
        <f>(2*2^2)/2^(COUNTIF(B44:D44,0))</f>
        <v>8</v>
      </c>
      <c r="AH44" s="19">
        <f t="shared" si="11"/>
        <v>5.1614454307372135</v>
      </c>
      <c r="AI44" s="19">
        <f t="shared" si="12"/>
        <v>990.99752270154499</v>
      </c>
      <c r="AJ44" s="19">
        <f t="shared" si="10"/>
        <v>29.717624878165697</v>
      </c>
      <c r="AK44" s="19">
        <f>(AI44/MAX($AI$11:$AI$134))*100</f>
        <v>23.180527545503434</v>
      </c>
    </row>
    <row r="45" spans="2:37" x14ac:dyDescent="0.25">
      <c r="B45" s="7">
        <f t="shared" si="0"/>
        <v>1</v>
      </c>
      <c r="C45" s="8">
        <f t="shared" si="1"/>
        <v>2</v>
      </c>
      <c r="D45" s="9">
        <f t="shared" si="2"/>
        <v>0</v>
      </c>
      <c r="E45" s="5">
        <f t="shared" si="3"/>
        <v>0</v>
      </c>
      <c r="F45" s="5">
        <f t="shared" si="4"/>
        <v>1</v>
      </c>
      <c r="G45" s="6">
        <f t="shared" si="5"/>
        <v>0</v>
      </c>
      <c r="H45" s="5">
        <f t="shared" si="6"/>
        <v>9.4247779607693793</v>
      </c>
      <c r="I45" s="5">
        <f t="shared" si="7"/>
        <v>-1</v>
      </c>
      <c r="J45" s="6">
        <f t="shared" si="8"/>
        <v>3.67544536472586E-16</v>
      </c>
      <c r="K45" s="7"/>
      <c r="L45" s="8"/>
      <c r="M45" s="9"/>
      <c r="N45" s="7"/>
      <c r="O45" s="8"/>
      <c r="P45" s="9"/>
      <c r="Q45" s="7"/>
      <c r="R45" s="8"/>
      <c r="S45" s="9"/>
      <c r="T45" s="7"/>
      <c r="U45" s="8"/>
      <c r="V45" s="9"/>
      <c r="W45" s="7"/>
      <c r="X45" s="8"/>
      <c r="Y45" s="9"/>
      <c r="Z45" s="7"/>
      <c r="AA45" s="8"/>
      <c r="AB45" s="9"/>
      <c r="AC45" s="19">
        <f>SQRT(((F45+I45)^2)+((G45+J45)^2))</f>
        <v>3.67544536472586E-16</v>
      </c>
      <c r="AD45" s="19">
        <f t="shared" si="9"/>
        <v>1.350889862908481E-31</v>
      </c>
      <c r="AE45" s="19">
        <f>ASIN((($AF$2)/(2*$AF$4))*SQRT(((B45^2)+(C45^2)+(D45^2))))</f>
        <v>0.26433814725518823</v>
      </c>
      <c r="AF45" s="19">
        <f>COUNTIF($AE$10:$AE$134,AE45)</f>
        <v>6</v>
      </c>
      <c r="AG45" s="19">
        <f>(2*2^2)/2^(COUNTIF(B45:D45,0))</f>
        <v>4</v>
      </c>
      <c r="AH45" s="19">
        <f t="shared" si="11"/>
        <v>27.835587740069307</v>
      </c>
      <c r="AI45" s="19">
        <f t="shared" si="12"/>
        <v>9.0246751934782127E-29</v>
      </c>
      <c r="AJ45" s="19">
        <f t="shared" si="10"/>
        <v>15.145460202029952</v>
      </c>
      <c r="AK45" s="19">
        <f>(AI45/MAX($AI$11:$AI$134))*100</f>
        <v>2.1109712902344588E-30</v>
      </c>
    </row>
    <row r="46" spans="2:37" x14ac:dyDescent="0.25">
      <c r="B46" s="7">
        <f t="shared" si="0"/>
        <v>1</v>
      </c>
      <c r="C46" s="8">
        <f t="shared" si="1"/>
        <v>2</v>
      </c>
      <c r="D46" s="9">
        <f t="shared" si="2"/>
        <v>1</v>
      </c>
      <c r="E46" s="5">
        <f t="shared" si="3"/>
        <v>0</v>
      </c>
      <c r="F46" s="5">
        <f t="shared" si="4"/>
        <v>1</v>
      </c>
      <c r="G46" s="6">
        <f t="shared" si="5"/>
        <v>0</v>
      </c>
      <c r="H46" s="5">
        <f t="shared" si="6"/>
        <v>12.566370614359172</v>
      </c>
      <c r="I46" s="5">
        <f t="shared" si="7"/>
        <v>1</v>
      </c>
      <c r="J46" s="6">
        <f t="shared" si="8"/>
        <v>-4.90059381963448E-16</v>
      </c>
      <c r="K46" s="7"/>
      <c r="L46" s="8"/>
      <c r="M46" s="9"/>
      <c r="N46" s="7"/>
      <c r="O46" s="8"/>
      <c r="P46" s="9"/>
      <c r="Q46" s="7"/>
      <c r="R46" s="8"/>
      <c r="S46" s="9"/>
      <c r="T46" s="7"/>
      <c r="U46" s="8"/>
      <c r="V46" s="9"/>
      <c r="W46" s="7"/>
      <c r="X46" s="8"/>
      <c r="Y46" s="9"/>
      <c r="Z46" s="7"/>
      <c r="AA46" s="8"/>
      <c r="AB46" s="9"/>
      <c r="AC46" s="19">
        <f>SQRT(((F46+I46)^2)+((G46+J46)^2))</f>
        <v>2</v>
      </c>
      <c r="AD46" s="19">
        <f t="shared" si="9"/>
        <v>4</v>
      </c>
      <c r="AE46" s="19">
        <f>ASIN((($AF$2)/(2*$AF$4))*SQRT(((B46^2)+(C46^2)+(D46^2))))</f>
        <v>0.2902663581016065</v>
      </c>
      <c r="AF46" s="19">
        <f>COUNTIF($AE$10:$AE$134,AE46)</f>
        <v>3</v>
      </c>
      <c r="AG46" s="19">
        <f>(2*2^2)/2^(COUNTIF(B46:D46,0))</f>
        <v>8</v>
      </c>
      <c r="AH46" s="19">
        <f t="shared" si="11"/>
        <v>22.029682605318051</v>
      </c>
      <c r="AI46" s="19">
        <f t="shared" si="12"/>
        <v>2114.8495301105331</v>
      </c>
      <c r="AJ46" s="19">
        <f t="shared" si="10"/>
        <v>16.631037253855045</v>
      </c>
      <c r="AK46" s="19">
        <f>(AI46/MAX($AI$11:$AI$134))*100</f>
        <v>49.468668351138128</v>
      </c>
    </row>
    <row r="47" spans="2:37" x14ac:dyDescent="0.25">
      <c r="B47" s="7">
        <f t="shared" si="0"/>
        <v>1</v>
      </c>
      <c r="C47" s="8">
        <f t="shared" si="1"/>
        <v>2</v>
      </c>
      <c r="D47" s="9">
        <f t="shared" si="2"/>
        <v>2</v>
      </c>
      <c r="E47" s="5">
        <f t="shared" si="3"/>
        <v>0</v>
      </c>
      <c r="F47" s="5">
        <f t="shared" si="4"/>
        <v>1</v>
      </c>
      <c r="G47" s="6">
        <f t="shared" si="5"/>
        <v>0</v>
      </c>
      <c r="H47" s="5">
        <f t="shared" si="6"/>
        <v>15.707963267948966</v>
      </c>
      <c r="I47" s="5">
        <f t="shared" si="7"/>
        <v>-1</v>
      </c>
      <c r="J47" s="6">
        <f t="shared" si="8"/>
        <v>6.1257422745431001E-16</v>
      </c>
      <c r="K47" s="7"/>
      <c r="L47" s="8"/>
      <c r="M47" s="9"/>
      <c r="N47" s="7"/>
      <c r="O47" s="8"/>
      <c r="P47" s="9"/>
      <c r="Q47" s="7"/>
      <c r="R47" s="8"/>
      <c r="S47" s="9"/>
      <c r="T47" s="7"/>
      <c r="U47" s="8"/>
      <c r="V47" s="9"/>
      <c r="W47" s="7"/>
      <c r="X47" s="8"/>
      <c r="Y47" s="9"/>
      <c r="Z47" s="7"/>
      <c r="AA47" s="8"/>
      <c r="AB47" s="9"/>
      <c r="AC47" s="19">
        <f>SQRT(((F47+I47)^2)+((G47+J47)^2))</f>
        <v>6.1257422745431001E-16</v>
      </c>
      <c r="AD47" s="19">
        <f t="shared" si="9"/>
        <v>3.7524718414124473E-31</v>
      </c>
      <c r="AE47" s="19">
        <f>ASIN((($AF$2)/(2*$AF$4))*SQRT(((B47^2)+(C47^2)+(D47^2))))</f>
        <v>0.35813813241945275</v>
      </c>
      <c r="AF47" s="19">
        <f>COUNTIF($AE$10:$AE$134,AE47)</f>
        <v>6</v>
      </c>
      <c r="AG47" s="19">
        <f>(2*2^2)/2^(COUNTIF(B47:D47,0))</f>
        <v>8</v>
      </c>
      <c r="AH47" s="19">
        <f t="shared" si="11"/>
        <v>13.027875169158746</v>
      </c>
      <c r="AI47" s="19">
        <f t="shared" si="12"/>
        <v>2.3465632668338216E-28</v>
      </c>
      <c r="AJ47" s="19">
        <f t="shared" si="10"/>
        <v>20.519803470332043</v>
      </c>
      <c r="AK47" s="19">
        <f>(AI47/MAX($AI$11:$AI$134))*100</f>
        <v>5.4888708799012543E-30</v>
      </c>
    </row>
    <row r="48" spans="2:37" x14ac:dyDescent="0.25">
      <c r="B48" s="7">
        <f t="shared" si="0"/>
        <v>1</v>
      </c>
      <c r="C48" s="8">
        <f t="shared" si="1"/>
        <v>2</v>
      </c>
      <c r="D48" s="9">
        <f t="shared" si="2"/>
        <v>3</v>
      </c>
      <c r="E48" s="5">
        <f t="shared" si="3"/>
        <v>0</v>
      </c>
      <c r="F48" s="5">
        <f t="shared" si="4"/>
        <v>1</v>
      </c>
      <c r="G48" s="6">
        <f t="shared" si="5"/>
        <v>0</v>
      </c>
      <c r="H48" s="5">
        <f t="shared" si="6"/>
        <v>18.849555921538759</v>
      </c>
      <c r="I48" s="5">
        <f t="shared" si="7"/>
        <v>1</v>
      </c>
      <c r="J48" s="6">
        <f t="shared" si="8"/>
        <v>-7.3508907294517201E-16</v>
      </c>
      <c r="K48" s="7"/>
      <c r="L48" s="8"/>
      <c r="M48" s="9"/>
      <c r="N48" s="7"/>
      <c r="O48" s="8"/>
      <c r="P48" s="9"/>
      <c r="Q48" s="7"/>
      <c r="R48" s="8"/>
      <c r="S48" s="9"/>
      <c r="T48" s="7"/>
      <c r="U48" s="8"/>
      <c r="V48" s="9"/>
      <c r="W48" s="7"/>
      <c r="X48" s="8"/>
      <c r="Y48" s="9"/>
      <c r="Z48" s="7"/>
      <c r="AA48" s="8"/>
      <c r="AB48" s="9"/>
      <c r="AC48" s="19">
        <f>SQRT(((F48+I48)^2)+((G48+J48)^2))</f>
        <v>2</v>
      </c>
      <c r="AD48" s="19">
        <f t="shared" si="9"/>
        <v>4</v>
      </c>
      <c r="AE48" s="19">
        <f>ASIN((($AF$2)/(2*$AF$4))*SQRT(((B48^2)+(C48^2)+(D48^2))))</f>
        <v>0.45247088228738558</v>
      </c>
      <c r="AF48" s="19">
        <f>COUNTIF($AE$10:$AE$134,AE48)</f>
        <v>6</v>
      </c>
      <c r="AG48" s="19">
        <f>(2*2^2)/2^(COUNTIF(B48:D48,0))</f>
        <v>8</v>
      </c>
      <c r="AH48" s="19">
        <f t="shared" si="11"/>
        <v>7.2614509636643092</v>
      </c>
      <c r="AI48" s="19">
        <f t="shared" si="12"/>
        <v>1394.1985850235474</v>
      </c>
      <c r="AJ48" s="19">
        <f t="shared" si="10"/>
        <v>25.924671907627872</v>
      </c>
      <c r="AK48" s="19">
        <f>(AI48/MAX($AI$11:$AI$134))*100</f>
        <v>32.611846108290848</v>
      </c>
    </row>
    <row r="49" spans="2:37" x14ac:dyDescent="0.25">
      <c r="B49" s="7">
        <f t="shared" si="0"/>
        <v>1</v>
      </c>
      <c r="C49" s="8">
        <f t="shared" si="1"/>
        <v>2</v>
      </c>
      <c r="D49" s="9">
        <f t="shared" si="2"/>
        <v>4</v>
      </c>
      <c r="E49" s="5">
        <f t="shared" si="3"/>
        <v>0</v>
      </c>
      <c r="F49" s="5">
        <f t="shared" si="4"/>
        <v>1</v>
      </c>
      <c r="G49" s="6">
        <f t="shared" si="5"/>
        <v>0</v>
      </c>
      <c r="H49" s="5">
        <f t="shared" si="6"/>
        <v>21.991148575128552</v>
      </c>
      <c r="I49" s="5">
        <f t="shared" si="7"/>
        <v>-1</v>
      </c>
      <c r="J49" s="6">
        <f t="shared" si="8"/>
        <v>8.5760391843603401E-16</v>
      </c>
      <c r="K49" s="7"/>
      <c r="L49" s="8"/>
      <c r="M49" s="9"/>
      <c r="N49" s="7"/>
      <c r="O49" s="8"/>
      <c r="P49" s="9"/>
      <c r="Q49" s="7"/>
      <c r="R49" s="8"/>
      <c r="S49" s="9"/>
      <c r="T49" s="7"/>
      <c r="U49" s="8"/>
      <c r="V49" s="9"/>
      <c r="W49" s="7"/>
      <c r="X49" s="8"/>
      <c r="Y49" s="9"/>
      <c r="Z49" s="7"/>
      <c r="AA49" s="8"/>
      <c r="AB49" s="9"/>
      <c r="AC49" s="19">
        <f>SQRT(((F49+I49)^2)+((G49+J49)^2))</f>
        <v>8.5760391843603401E-16</v>
      </c>
      <c r="AD49" s="19">
        <f t="shared" si="9"/>
        <v>7.3548448091683967E-31</v>
      </c>
      <c r="AE49" s="19">
        <f>ASIN((($AF$2)/(2*$AF$4))*SQRT(((B49^2)+(C49^2)+(D49^2))))</f>
        <v>0.56503468654576849</v>
      </c>
      <c r="AF49" s="19">
        <f>COUNTIF($AE$10:$AE$134,AE49)</f>
        <v>6</v>
      </c>
      <c r="AG49" s="19">
        <f>(2*2^2)/2^(COUNTIF(B49:D49,0))</f>
        <v>8</v>
      </c>
      <c r="AH49" s="19">
        <f t="shared" si="11"/>
        <v>4.1668918326217899</v>
      </c>
      <c r="AI49" s="19">
        <f t="shared" si="12"/>
        <v>1.4710484527451789E-28</v>
      </c>
      <c r="AJ49" s="19">
        <f t="shared" si="10"/>
        <v>32.374102817569934</v>
      </c>
      <c r="AK49" s="19">
        <f>(AI49/MAX($AI$11:$AI$134))*100</f>
        <v>3.4409449467311634E-30</v>
      </c>
    </row>
    <row r="50" spans="2:37" x14ac:dyDescent="0.25">
      <c r="B50" s="7">
        <f t="shared" si="0"/>
        <v>1</v>
      </c>
      <c r="C50" s="8">
        <f t="shared" si="1"/>
        <v>3</v>
      </c>
      <c r="D50" s="9">
        <f t="shared" si="2"/>
        <v>0</v>
      </c>
      <c r="E50" s="5">
        <f t="shared" si="3"/>
        <v>0</v>
      </c>
      <c r="F50" s="5">
        <f t="shared" si="4"/>
        <v>1</v>
      </c>
      <c r="G50" s="6">
        <f t="shared" si="5"/>
        <v>0</v>
      </c>
      <c r="H50" s="5">
        <f t="shared" si="6"/>
        <v>12.566370614359172</v>
      </c>
      <c r="I50" s="5">
        <f t="shared" si="7"/>
        <v>1</v>
      </c>
      <c r="J50" s="6">
        <f t="shared" si="8"/>
        <v>-4.90059381963448E-16</v>
      </c>
      <c r="K50" s="7"/>
      <c r="L50" s="8"/>
      <c r="M50" s="9"/>
      <c r="N50" s="7"/>
      <c r="O50" s="8"/>
      <c r="P50" s="9"/>
      <c r="Q50" s="7"/>
      <c r="R50" s="8"/>
      <c r="S50" s="9"/>
      <c r="T50" s="7"/>
      <c r="U50" s="8"/>
      <c r="V50" s="9"/>
      <c r="W50" s="7"/>
      <c r="X50" s="8"/>
      <c r="Y50" s="9"/>
      <c r="Z50" s="7"/>
      <c r="AA50" s="8"/>
      <c r="AB50" s="9"/>
      <c r="AC50" s="19">
        <f>SQRT(((F50+I50)^2)+((G50+J50)^2))</f>
        <v>2</v>
      </c>
      <c r="AD50" s="19">
        <f t="shared" si="9"/>
        <v>4</v>
      </c>
      <c r="AE50" s="19">
        <f>ASIN((($AF$2)/(2*$AF$4))*SQRT(((B50^2)+(C50^2)+(D50^2))))</f>
        <v>0.37846252228850752</v>
      </c>
      <c r="AF50" s="19">
        <f>COUNTIF($AE$10:$AE$134,AE50)</f>
        <v>6</v>
      </c>
      <c r="AG50" s="19">
        <f>(2*2^2)/2^(COUNTIF(B50:D50,0))</f>
        <v>4</v>
      </c>
      <c r="AH50" s="19">
        <f t="shared" si="11"/>
        <v>11.348613394112908</v>
      </c>
      <c r="AI50" s="19">
        <f t="shared" si="12"/>
        <v>1089.4668858348391</v>
      </c>
      <c r="AJ50" s="19">
        <f t="shared" si="10"/>
        <v>21.684305231007333</v>
      </c>
      <c r="AK50" s="19">
        <f>(AI50/MAX($AI$11:$AI$134))*100</f>
        <v>25.483834801284477</v>
      </c>
    </row>
    <row r="51" spans="2:37" x14ac:dyDescent="0.25">
      <c r="B51" s="7">
        <f t="shared" si="0"/>
        <v>1</v>
      </c>
      <c r="C51" s="8">
        <f t="shared" si="1"/>
        <v>3</v>
      </c>
      <c r="D51" s="9">
        <f t="shared" si="2"/>
        <v>1</v>
      </c>
      <c r="E51" s="5">
        <f t="shared" si="3"/>
        <v>0</v>
      </c>
      <c r="F51" s="5">
        <f t="shared" si="4"/>
        <v>1</v>
      </c>
      <c r="G51" s="6">
        <f t="shared" si="5"/>
        <v>0</v>
      </c>
      <c r="H51" s="5">
        <f t="shared" si="6"/>
        <v>15.707963267948966</v>
      </c>
      <c r="I51" s="5">
        <f t="shared" si="7"/>
        <v>-1</v>
      </c>
      <c r="J51" s="6">
        <f t="shared" si="8"/>
        <v>6.1257422745431001E-16</v>
      </c>
      <c r="K51" s="7"/>
      <c r="L51" s="8"/>
      <c r="M51" s="9"/>
      <c r="N51" s="7"/>
      <c r="O51" s="8"/>
      <c r="P51" s="9"/>
      <c r="Q51" s="7"/>
      <c r="R51" s="8"/>
      <c r="S51" s="9"/>
      <c r="T51" s="7"/>
      <c r="U51" s="8"/>
      <c r="V51" s="9"/>
      <c r="W51" s="7"/>
      <c r="X51" s="8"/>
      <c r="Y51" s="9"/>
      <c r="Z51" s="7"/>
      <c r="AA51" s="8"/>
      <c r="AB51" s="9"/>
      <c r="AC51" s="19">
        <f>SQRT(((F51+I51)^2)+((G51+J51)^2))</f>
        <v>6.1257422745431001E-16</v>
      </c>
      <c r="AD51" s="19">
        <f t="shared" si="9"/>
        <v>3.7524718414124473E-31</v>
      </c>
      <c r="AE51" s="19">
        <f>ASIN((($AF$2)/(2*$AF$4))*SQRT(((B51^2)+(C51^2)+(D51^2))))</f>
        <v>0.39794714733066572</v>
      </c>
      <c r="AF51" s="19">
        <f>COUNTIF($AE$10:$AE$134,AE51)</f>
        <v>3</v>
      </c>
      <c r="AG51" s="19">
        <f>(2*2^2)/2^(COUNTIF(B51:D51,0))</f>
        <v>8</v>
      </c>
      <c r="AH51" s="19">
        <f t="shared" si="11"/>
        <v>10.010056077092104</v>
      </c>
      <c r="AI51" s="19">
        <f t="shared" si="12"/>
        <v>9.0149888544594394E-29</v>
      </c>
      <c r="AJ51" s="19">
        <f t="shared" si="10"/>
        <v>22.80069201131791</v>
      </c>
      <c r="AK51" s="19">
        <f>(AI51/MAX($AI$11:$AI$134))*100</f>
        <v>2.1087055484611829E-30</v>
      </c>
    </row>
    <row r="52" spans="2:37" x14ac:dyDescent="0.25">
      <c r="B52" s="7">
        <f t="shared" si="0"/>
        <v>1</v>
      </c>
      <c r="C52" s="8">
        <f t="shared" si="1"/>
        <v>3</v>
      </c>
      <c r="D52" s="9">
        <f t="shared" si="2"/>
        <v>2</v>
      </c>
      <c r="E52" s="5">
        <f t="shared" si="3"/>
        <v>0</v>
      </c>
      <c r="F52" s="5">
        <f t="shared" si="4"/>
        <v>1</v>
      </c>
      <c r="G52" s="6">
        <f t="shared" si="5"/>
        <v>0</v>
      </c>
      <c r="H52" s="5">
        <f t="shared" si="6"/>
        <v>18.849555921538759</v>
      </c>
      <c r="I52" s="5">
        <f t="shared" si="7"/>
        <v>1</v>
      </c>
      <c r="J52" s="6">
        <f t="shared" si="8"/>
        <v>-7.3508907294517201E-16</v>
      </c>
      <c r="K52" s="7"/>
      <c r="L52" s="8"/>
      <c r="M52" s="9"/>
      <c r="N52" s="7"/>
      <c r="O52" s="8"/>
      <c r="P52" s="9"/>
      <c r="Q52" s="7"/>
      <c r="R52" s="8"/>
      <c r="S52" s="9"/>
      <c r="T52" s="7"/>
      <c r="U52" s="8"/>
      <c r="V52" s="9"/>
      <c r="W52" s="7"/>
      <c r="X52" s="8"/>
      <c r="Y52" s="9"/>
      <c r="Z52" s="7"/>
      <c r="AA52" s="8"/>
      <c r="AB52" s="9"/>
      <c r="AC52" s="19">
        <f>SQRT(((F52+I52)^2)+((G52+J52)^2))</f>
        <v>2</v>
      </c>
      <c r="AD52" s="19">
        <f t="shared" si="9"/>
        <v>4</v>
      </c>
      <c r="AE52" s="19">
        <f>ASIN((($AF$2)/(2*$AF$4))*SQRT(((B52^2)+(C52^2)+(D52^2))))</f>
        <v>0.45247088228738558</v>
      </c>
      <c r="AF52" s="19">
        <f>COUNTIF($AE$10:$AE$134,AE52)</f>
        <v>6</v>
      </c>
      <c r="AG52" s="19">
        <f>(2*2^2)/2^(COUNTIF(B52:D52,0))</f>
        <v>8</v>
      </c>
      <c r="AH52" s="19">
        <f t="shared" si="11"/>
        <v>7.2614509636643092</v>
      </c>
      <c r="AI52" s="19">
        <f t="shared" si="12"/>
        <v>1394.1985850235474</v>
      </c>
      <c r="AJ52" s="19">
        <f t="shared" si="10"/>
        <v>25.924671907627872</v>
      </c>
      <c r="AK52" s="19">
        <f>(AI52/MAX($AI$11:$AI$134))*100</f>
        <v>32.611846108290848</v>
      </c>
    </row>
    <row r="53" spans="2:37" x14ac:dyDescent="0.25">
      <c r="B53" s="7">
        <f t="shared" si="0"/>
        <v>1</v>
      </c>
      <c r="C53" s="8">
        <f t="shared" si="1"/>
        <v>3</v>
      </c>
      <c r="D53" s="9">
        <f t="shared" si="2"/>
        <v>3</v>
      </c>
      <c r="E53" s="5">
        <f t="shared" si="3"/>
        <v>0</v>
      </c>
      <c r="F53" s="5">
        <f t="shared" si="4"/>
        <v>1</v>
      </c>
      <c r="G53" s="6">
        <f t="shared" si="5"/>
        <v>0</v>
      </c>
      <c r="H53" s="5">
        <f t="shared" si="6"/>
        <v>21.991148575128552</v>
      </c>
      <c r="I53" s="5">
        <f t="shared" si="7"/>
        <v>-1</v>
      </c>
      <c r="J53" s="6">
        <f t="shared" si="8"/>
        <v>8.5760391843603401E-16</v>
      </c>
      <c r="K53" s="7"/>
      <c r="L53" s="8"/>
      <c r="M53" s="9"/>
      <c r="N53" s="7"/>
      <c r="O53" s="8"/>
      <c r="P53" s="9"/>
      <c r="Q53" s="7"/>
      <c r="R53" s="8"/>
      <c r="S53" s="9"/>
      <c r="T53" s="7"/>
      <c r="U53" s="8"/>
      <c r="V53" s="9"/>
      <c r="W53" s="7"/>
      <c r="X53" s="8"/>
      <c r="Y53" s="9"/>
      <c r="Z53" s="7"/>
      <c r="AA53" s="8"/>
      <c r="AB53" s="9"/>
      <c r="AC53" s="19">
        <f>SQRT(((F53+I53)^2)+((G53+J53)^2))</f>
        <v>8.5760391843603401E-16</v>
      </c>
      <c r="AD53" s="19">
        <f t="shared" si="9"/>
        <v>7.3548448091683967E-31</v>
      </c>
      <c r="AE53" s="19">
        <f>ASIN((($AF$2)/(2*$AF$4))*SQRT(((B53^2)+(C53^2)+(D53^2))))</f>
        <v>0.53438269214038292</v>
      </c>
      <c r="AF53" s="19">
        <f>COUNTIF($AE$10:$AE$134,AE53)</f>
        <v>3</v>
      </c>
      <c r="AG53" s="19">
        <f>(2*2^2)/2^(COUNTIF(B53:D53,0))</f>
        <v>8</v>
      </c>
      <c r="AH53" s="19">
        <f t="shared" si="11"/>
        <v>4.7903698043929062</v>
      </c>
      <c r="AI53" s="19">
        <f t="shared" si="12"/>
        <v>8.4557823575606862E-29</v>
      </c>
      <c r="AJ53" s="19">
        <f t="shared" si="10"/>
        <v>30.617872904482731</v>
      </c>
      <c r="AK53" s="19">
        <f>(AI53/MAX($AI$11:$AI$134))*100</f>
        <v>1.9779009671374216E-30</v>
      </c>
    </row>
    <row r="54" spans="2:37" x14ac:dyDescent="0.25">
      <c r="B54" s="7">
        <f t="shared" si="0"/>
        <v>1</v>
      </c>
      <c r="C54" s="8">
        <f t="shared" si="1"/>
        <v>3</v>
      </c>
      <c r="D54" s="9">
        <f t="shared" si="2"/>
        <v>4</v>
      </c>
      <c r="E54" s="5">
        <f t="shared" si="3"/>
        <v>0</v>
      </c>
      <c r="F54" s="5">
        <f t="shared" si="4"/>
        <v>1</v>
      </c>
      <c r="G54" s="6">
        <f t="shared" si="5"/>
        <v>0</v>
      </c>
      <c r="H54" s="5">
        <f t="shared" si="6"/>
        <v>25.132741228718345</v>
      </c>
      <c r="I54" s="5">
        <f t="shared" si="7"/>
        <v>1</v>
      </c>
      <c r="J54" s="6">
        <f t="shared" si="8"/>
        <v>-9.8011876392689601E-16</v>
      </c>
      <c r="K54" s="7"/>
      <c r="L54" s="8"/>
      <c r="M54" s="9"/>
      <c r="N54" s="7"/>
      <c r="O54" s="8"/>
      <c r="P54" s="9"/>
      <c r="Q54" s="7"/>
      <c r="R54" s="8"/>
      <c r="S54" s="9"/>
      <c r="T54" s="7"/>
      <c r="U54" s="8"/>
      <c r="V54" s="9"/>
      <c r="W54" s="7"/>
      <c r="X54" s="8"/>
      <c r="Y54" s="9"/>
      <c r="Z54" s="7"/>
      <c r="AA54" s="8"/>
      <c r="AB54" s="9"/>
      <c r="AC54" s="19">
        <f>SQRT(((F54+I54)^2)+((G54+J54)^2))</f>
        <v>2</v>
      </c>
      <c r="AD54" s="19">
        <f t="shared" si="9"/>
        <v>4</v>
      </c>
      <c r="AE54" s="19">
        <f>ASIN((($AF$2)/(2*$AF$4))*SQRT(((B54^2)+(C54^2)+(D54^2))))</f>
        <v>0.63824683672668303</v>
      </c>
      <c r="AF54" s="19">
        <f>COUNTIF($AE$10:$AE$134,AE54)</f>
        <v>6</v>
      </c>
      <c r="AG54" s="19">
        <f>(2*2^2)/2^(COUNTIF(B54:D54,0))</f>
        <v>8</v>
      </c>
      <c r="AH54" s="19">
        <f t="shared" si="11"/>
        <v>3.0727577479044932</v>
      </c>
      <c r="AI54" s="19">
        <f t="shared" si="12"/>
        <v>589.96948759766269</v>
      </c>
      <c r="AJ54" s="19">
        <f t="shared" si="10"/>
        <v>36.568850032014282</v>
      </c>
      <c r="AK54" s="19">
        <f>(AI54/MAX($AI$11:$AI$134))*100</f>
        <v>13.800038491501718</v>
      </c>
    </row>
    <row r="55" spans="2:37" x14ac:dyDescent="0.25">
      <c r="B55" s="7">
        <f t="shared" si="0"/>
        <v>1</v>
      </c>
      <c r="C55" s="8">
        <f t="shared" si="1"/>
        <v>4</v>
      </c>
      <c r="D55" s="9">
        <f t="shared" si="2"/>
        <v>0</v>
      </c>
      <c r="E55" s="5">
        <f t="shared" si="3"/>
        <v>0</v>
      </c>
      <c r="F55" s="5">
        <f t="shared" si="4"/>
        <v>1</v>
      </c>
      <c r="G55" s="6">
        <f t="shared" si="5"/>
        <v>0</v>
      </c>
      <c r="H55" s="5">
        <f t="shared" si="6"/>
        <v>15.707963267948966</v>
      </c>
      <c r="I55" s="5">
        <f t="shared" si="7"/>
        <v>-1</v>
      </c>
      <c r="J55" s="6">
        <f t="shared" si="8"/>
        <v>6.1257422745431001E-16</v>
      </c>
      <c r="K55" s="7"/>
      <c r="L55" s="8"/>
      <c r="M55" s="9"/>
      <c r="N55" s="7"/>
      <c r="O55" s="8"/>
      <c r="P55" s="9"/>
      <c r="Q55" s="7"/>
      <c r="R55" s="8"/>
      <c r="S55" s="9"/>
      <c r="T55" s="7"/>
      <c r="U55" s="8"/>
      <c r="V55" s="9"/>
      <c r="W55" s="7"/>
      <c r="X55" s="8"/>
      <c r="Y55" s="9"/>
      <c r="Z55" s="7"/>
      <c r="AA55" s="8"/>
      <c r="AB55" s="9"/>
      <c r="AC55" s="19">
        <f>SQRT(((F55+I55)^2)+((G55+J55)^2))</f>
        <v>6.1257422745431001E-16</v>
      </c>
      <c r="AD55" s="19">
        <f t="shared" si="9"/>
        <v>3.7524718414124473E-31</v>
      </c>
      <c r="AE55" s="19">
        <f>ASIN((($AF$2)/(2*$AF$4))*SQRT(((B55^2)+(C55^2)+(D55^2))))</f>
        <v>0.50266081942899865</v>
      </c>
      <c r="AF55" s="19">
        <f>COUNTIF($AE$10:$AE$134,AE55)</f>
        <v>9</v>
      </c>
      <c r="AG55" s="19">
        <f>(2*2^2)/2^(COUNTIF(B55:D55,0))</f>
        <v>4</v>
      </c>
      <c r="AH55" s="19">
        <f t="shared" si="11"/>
        <v>5.5822902372163226</v>
      </c>
      <c r="AI55" s="19">
        <f t="shared" si="12"/>
        <v>7.5410592932685096E-29</v>
      </c>
      <c r="AJ55" s="19">
        <f t="shared" si="10"/>
        <v>28.800343479869195</v>
      </c>
      <c r="AK55" s="19">
        <f>(AI55/MAX($AI$11:$AI$134))*100</f>
        <v>1.7639371306736449E-30</v>
      </c>
    </row>
    <row r="56" spans="2:37" x14ac:dyDescent="0.25">
      <c r="B56" s="7">
        <f t="shared" si="0"/>
        <v>1</v>
      </c>
      <c r="C56" s="8">
        <f t="shared" si="1"/>
        <v>4</v>
      </c>
      <c r="D56" s="9">
        <f t="shared" si="2"/>
        <v>1</v>
      </c>
      <c r="E56" s="5">
        <f t="shared" si="3"/>
        <v>0</v>
      </c>
      <c r="F56" s="5">
        <f t="shared" si="4"/>
        <v>1</v>
      </c>
      <c r="G56" s="6">
        <f t="shared" si="5"/>
        <v>0</v>
      </c>
      <c r="H56" s="5">
        <f t="shared" si="6"/>
        <v>18.849555921538759</v>
      </c>
      <c r="I56" s="5">
        <f t="shared" si="7"/>
        <v>1</v>
      </c>
      <c r="J56" s="6">
        <f t="shared" si="8"/>
        <v>-7.3508907294517201E-16</v>
      </c>
      <c r="K56" s="7"/>
      <c r="L56" s="8"/>
      <c r="M56" s="9"/>
      <c r="N56" s="7"/>
      <c r="O56" s="8"/>
      <c r="P56" s="9"/>
      <c r="Q56" s="7"/>
      <c r="R56" s="8"/>
      <c r="S56" s="9"/>
      <c r="T56" s="7"/>
      <c r="U56" s="8"/>
      <c r="V56" s="9"/>
      <c r="W56" s="7"/>
      <c r="X56" s="8"/>
      <c r="Y56" s="9"/>
      <c r="Z56" s="7"/>
      <c r="AA56" s="8"/>
      <c r="AB56" s="9"/>
      <c r="AC56" s="19">
        <f>SQRT(((F56+I56)^2)+((G56+J56)^2))</f>
        <v>2</v>
      </c>
      <c r="AD56" s="19">
        <f t="shared" si="9"/>
        <v>4</v>
      </c>
      <c r="AE56" s="19">
        <f>ASIN((($AF$2)/(2*$AF$4))*SQRT(((B56^2)+(C56^2)+(D56^2))))</f>
        <v>0.51867039999657016</v>
      </c>
      <c r="AF56" s="19">
        <f>COUNTIF($AE$10:$AE$134,AE56)</f>
        <v>6</v>
      </c>
      <c r="AG56" s="19">
        <f>(2*2^2)/2^(COUNTIF(B56:D56,0))</f>
        <v>8</v>
      </c>
      <c r="AH56" s="19">
        <f t="shared" si="11"/>
        <v>5.1614454307372135</v>
      </c>
      <c r="AI56" s="19">
        <f t="shared" si="12"/>
        <v>990.99752270154499</v>
      </c>
      <c r="AJ56" s="19">
        <f t="shared" si="10"/>
        <v>29.717624878165697</v>
      </c>
      <c r="AK56" s="19">
        <f>(AI56/MAX($AI$11:$AI$134))*100</f>
        <v>23.180527545503434</v>
      </c>
    </row>
    <row r="57" spans="2:37" x14ac:dyDescent="0.25">
      <c r="B57" s="7">
        <f t="shared" si="0"/>
        <v>1</v>
      </c>
      <c r="C57" s="8">
        <f t="shared" si="1"/>
        <v>4</v>
      </c>
      <c r="D57" s="9">
        <f t="shared" si="2"/>
        <v>2</v>
      </c>
      <c r="E57" s="5">
        <f t="shared" si="3"/>
        <v>0</v>
      </c>
      <c r="F57" s="5">
        <f t="shared" si="4"/>
        <v>1</v>
      </c>
      <c r="G57" s="6">
        <f t="shared" si="5"/>
        <v>0</v>
      </c>
      <c r="H57" s="5">
        <f t="shared" si="6"/>
        <v>21.991148575128552</v>
      </c>
      <c r="I57" s="5">
        <f t="shared" si="7"/>
        <v>-1</v>
      </c>
      <c r="J57" s="6">
        <f t="shared" si="8"/>
        <v>8.5760391843603401E-16</v>
      </c>
      <c r="K57" s="7"/>
      <c r="L57" s="8"/>
      <c r="M57" s="9"/>
      <c r="N57" s="7"/>
      <c r="O57" s="8"/>
      <c r="P57" s="9"/>
      <c r="Q57" s="7"/>
      <c r="R57" s="8"/>
      <c r="S57" s="9"/>
      <c r="T57" s="7"/>
      <c r="U57" s="8"/>
      <c r="V57" s="9"/>
      <c r="W57" s="7"/>
      <c r="X57" s="8"/>
      <c r="Y57" s="9"/>
      <c r="Z57" s="7"/>
      <c r="AA57" s="8"/>
      <c r="AB57" s="9"/>
      <c r="AC57" s="19">
        <f>SQRT(((F57+I57)^2)+((G57+J57)^2))</f>
        <v>8.5760391843603401E-16</v>
      </c>
      <c r="AD57" s="19">
        <f t="shared" si="9"/>
        <v>7.3548448091683967E-31</v>
      </c>
      <c r="AE57" s="19">
        <f>ASIN((($AF$2)/(2*$AF$4))*SQRT(((B57^2)+(C57^2)+(D57^2))))</f>
        <v>0.56503468654576849</v>
      </c>
      <c r="AF57" s="19">
        <f>COUNTIF($AE$10:$AE$134,AE57)</f>
        <v>6</v>
      </c>
      <c r="AG57" s="19">
        <f>(2*2^2)/2^(COUNTIF(B57:D57,0))</f>
        <v>8</v>
      </c>
      <c r="AH57" s="19">
        <f t="shared" si="11"/>
        <v>4.1668918326217899</v>
      </c>
      <c r="AI57" s="19">
        <f t="shared" si="12"/>
        <v>1.4710484527451789E-28</v>
      </c>
      <c r="AJ57" s="19">
        <f t="shared" si="10"/>
        <v>32.374102817569934</v>
      </c>
      <c r="AK57" s="19">
        <f>(AI57/MAX($AI$11:$AI$134))*100</f>
        <v>3.4409449467311634E-30</v>
      </c>
    </row>
    <row r="58" spans="2:37" x14ac:dyDescent="0.25">
      <c r="B58" s="7">
        <f t="shared" si="0"/>
        <v>1</v>
      </c>
      <c r="C58" s="8">
        <f t="shared" si="1"/>
        <v>4</v>
      </c>
      <c r="D58" s="9">
        <f t="shared" si="2"/>
        <v>3</v>
      </c>
      <c r="E58" s="5">
        <f t="shared" si="3"/>
        <v>0</v>
      </c>
      <c r="F58" s="5">
        <f t="shared" si="4"/>
        <v>1</v>
      </c>
      <c r="G58" s="6">
        <f t="shared" si="5"/>
        <v>0</v>
      </c>
      <c r="H58" s="5">
        <f t="shared" si="6"/>
        <v>25.132741228718345</v>
      </c>
      <c r="I58" s="5">
        <f t="shared" si="7"/>
        <v>1</v>
      </c>
      <c r="J58" s="6">
        <f t="shared" si="8"/>
        <v>-9.8011876392689601E-16</v>
      </c>
      <c r="K58" s="7"/>
      <c r="L58" s="8"/>
      <c r="M58" s="9"/>
      <c r="N58" s="7"/>
      <c r="O58" s="8"/>
      <c r="P58" s="9"/>
      <c r="Q58" s="7"/>
      <c r="R58" s="8"/>
      <c r="S58" s="9"/>
      <c r="T58" s="7"/>
      <c r="U58" s="8"/>
      <c r="V58" s="9"/>
      <c r="W58" s="7"/>
      <c r="X58" s="8"/>
      <c r="Y58" s="9"/>
      <c r="Z58" s="7"/>
      <c r="AA58" s="8"/>
      <c r="AB58" s="9"/>
      <c r="AC58" s="19">
        <f>SQRT(((F58+I58)^2)+((G58+J58)^2))</f>
        <v>2</v>
      </c>
      <c r="AD58" s="19">
        <f t="shared" si="9"/>
        <v>4</v>
      </c>
      <c r="AE58" s="19">
        <f>ASIN((($AF$2)/(2*$AF$4))*SQRT(((B58^2)+(C58^2)+(D58^2))))</f>
        <v>0.63824683672668303</v>
      </c>
      <c r="AF58" s="19">
        <f>COUNTIF($AE$10:$AE$134,AE58)</f>
        <v>6</v>
      </c>
      <c r="AG58" s="19">
        <f>(2*2^2)/2^(COUNTIF(B58:D58,0))</f>
        <v>8</v>
      </c>
      <c r="AH58" s="19">
        <f t="shared" si="11"/>
        <v>3.0727577479044932</v>
      </c>
      <c r="AI58" s="19">
        <f t="shared" si="12"/>
        <v>589.96948759766269</v>
      </c>
      <c r="AJ58" s="19">
        <f t="shared" si="10"/>
        <v>36.568850032014282</v>
      </c>
      <c r="AK58" s="19">
        <f>(AI58/MAX($AI$11:$AI$134))*100</f>
        <v>13.800038491501718</v>
      </c>
    </row>
    <row r="59" spans="2:37" x14ac:dyDescent="0.25">
      <c r="B59" s="7">
        <f t="shared" si="0"/>
        <v>1</v>
      </c>
      <c r="C59" s="8">
        <f t="shared" si="1"/>
        <v>4</v>
      </c>
      <c r="D59" s="9">
        <f t="shared" si="2"/>
        <v>4</v>
      </c>
      <c r="E59" s="5">
        <f t="shared" si="3"/>
        <v>0</v>
      </c>
      <c r="F59" s="5">
        <f t="shared" si="4"/>
        <v>1</v>
      </c>
      <c r="G59" s="6">
        <f t="shared" si="5"/>
        <v>0</v>
      </c>
      <c r="H59" s="5">
        <f t="shared" si="6"/>
        <v>28.274333882308138</v>
      </c>
      <c r="I59" s="5">
        <f t="shared" si="7"/>
        <v>-1</v>
      </c>
      <c r="J59" s="6">
        <f t="shared" si="8"/>
        <v>1.102633609417758E-15</v>
      </c>
      <c r="K59" s="7"/>
      <c r="L59" s="8"/>
      <c r="M59" s="9"/>
      <c r="N59" s="7"/>
      <c r="O59" s="8"/>
      <c r="P59" s="9"/>
      <c r="Q59" s="7"/>
      <c r="R59" s="8"/>
      <c r="S59" s="9"/>
      <c r="T59" s="7"/>
      <c r="U59" s="8"/>
      <c r="V59" s="9"/>
      <c r="W59" s="7"/>
      <c r="X59" s="8"/>
      <c r="Y59" s="9"/>
      <c r="Z59" s="7"/>
      <c r="AA59" s="8"/>
      <c r="AB59" s="9"/>
      <c r="AC59" s="19">
        <f>SQRT(((F59+I59)^2)+((G59+J59)^2))</f>
        <v>1.102633609417758E-15</v>
      </c>
      <c r="AD59" s="19">
        <f t="shared" si="9"/>
        <v>1.2158008766176329E-30</v>
      </c>
      <c r="AE59" s="19">
        <f>ASIN((($AF$2)/(2*$AF$4))*SQRT(((B59^2)+(C59^2)+(D59^2))))</f>
        <v>0.73584797624576703</v>
      </c>
      <c r="AF59" s="19">
        <f>COUNTIF($AE$10:$AE$134,AE59)</f>
        <v>3</v>
      </c>
      <c r="AG59" s="19">
        <f>(2*2^2)/2^(COUNTIF(B59:D59,0))</f>
        <v>8</v>
      </c>
      <c r="AH59" s="19">
        <f t="shared" si="11"/>
        <v>2.152929211866633</v>
      </c>
      <c r="AI59" s="19">
        <f t="shared" si="12"/>
        <v>6.2820797353995885E-29</v>
      </c>
      <c r="AJ59" s="19">
        <f t="shared" si="10"/>
        <v>42.160983402125304</v>
      </c>
      <c r="AK59" s="19">
        <f>(AI59/MAX($AI$11:$AI$134))*100</f>
        <v>1.469447894809072E-30</v>
      </c>
    </row>
    <row r="60" spans="2:37" x14ac:dyDescent="0.25">
      <c r="B60" s="7">
        <f t="shared" si="0"/>
        <v>2</v>
      </c>
      <c r="C60" s="8">
        <f t="shared" si="1"/>
        <v>0</v>
      </c>
      <c r="D60" s="9">
        <f t="shared" si="2"/>
        <v>0</v>
      </c>
      <c r="E60" s="5">
        <f t="shared" si="3"/>
        <v>0</v>
      </c>
      <c r="F60" s="5">
        <f t="shared" si="4"/>
        <v>1</v>
      </c>
      <c r="G60" s="6">
        <f t="shared" si="5"/>
        <v>0</v>
      </c>
      <c r="H60" s="5">
        <f t="shared" si="6"/>
        <v>6.2831853071795862</v>
      </c>
      <c r="I60" s="5">
        <f t="shared" si="7"/>
        <v>1</v>
      </c>
      <c r="J60" s="6">
        <f t="shared" si="8"/>
        <v>-2.45029690981724E-16</v>
      </c>
      <c r="K60" s="7"/>
      <c r="L60" s="8"/>
      <c r="M60" s="9"/>
      <c r="N60" s="7"/>
      <c r="O60" s="8"/>
      <c r="P60" s="9"/>
      <c r="Q60" s="7"/>
      <c r="R60" s="8"/>
      <c r="S60" s="9"/>
      <c r="T60" s="7"/>
      <c r="U60" s="8"/>
      <c r="V60" s="9"/>
      <c r="W60" s="7"/>
      <c r="X60" s="8"/>
      <c r="Y60" s="9"/>
      <c r="Z60" s="7"/>
      <c r="AA60" s="8"/>
      <c r="AB60" s="9"/>
      <c r="AC60" s="19">
        <f>SQRT(((F60+I60)^2)+((G60+J60)^2))</f>
        <v>2</v>
      </c>
      <c r="AD60" s="19">
        <f t="shared" si="9"/>
        <v>4</v>
      </c>
      <c r="AE60" s="19">
        <f>ASIN((($AF$2)/(2*$AF$4))*SQRT(((B60^2)+(C60^2)+(D60^2))))</f>
        <v>0.2358683754139061</v>
      </c>
      <c r="AF60" s="19">
        <f>COUNTIF($AE$10:$AE$134,AE60)</f>
        <v>3</v>
      </c>
      <c r="AG60" s="19">
        <f>(2*2^2)/2^(COUNTIF(B60:D60,0))</f>
        <v>2</v>
      </c>
      <c r="AH60" s="19">
        <f t="shared" si="11"/>
        <v>37.010564618158284</v>
      </c>
      <c r="AI60" s="19">
        <f t="shared" si="12"/>
        <v>888.25355083579882</v>
      </c>
      <c r="AJ60" s="19">
        <f t="shared" si="10"/>
        <v>13.514262431824092</v>
      </c>
      <c r="AK60" s="19">
        <f>(AI60/MAX($AI$11:$AI$134))*100</f>
        <v>20.777232466141633</v>
      </c>
    </row>
    <row r="61" spans="2:37" x14ac:dyDescent="0.25">
      <c r="B61" s="7">
        <f t="shared" si="0"/>
        <v>2</v>
      </c>
      <c r="C61" s="8">
        <f t="shared" si="1"/>
        <v>0</v>
      </c>
      <c r="D61" s="9">
        <f t="shared" si="2"/>
        <v>1</v>
      </c>
      <c r="E61" s="5">
        <f t="shared" si="3"/>
        <v>0</v>
      </c>
      <c r="F61" s="5">
        <f t="shared" si="4"/>
        <v>1</v>
      </c>
      <c r="G61" s="6">
        <f t="shared" si="5"/>
        <v>0</v>
      </c>
      <c r="H61" s="5">
        <f t="shared" si="6"/>
        <v>9.4247779607693793</v>
      </c>
      <c r="I61" s="5">
        <f t="shared" si="7"/>
        <v>-1</v>
      </c>
      <c r="J61" s="6">
        <f t="shared" si="8"/>
        <v>3.67544536472586E-16</v>
      </c>
      <c r="K61" s="7"/>
      <c r="L61" s="8"/>
      <c r="M61" s="9"/>
      <c r="N61" s="7"/>
      <c r="O61" s="8"/>
      <c r="P61" s="9"/>
      <c r="Q61" s="7"/>
      <c r="R61" s="8"/>
      <c r="S61" s="9"/>
      <c r="T61" s="7"/>
      <c r="U61" s="8"/>
      <c r="V61" s="9"/>
      <c r="W61" s="7"/>
      <c r="X61" s="8"/>
      <c r="Y61" s="9"/>
      <c r="Z61" s="7"/>
      <c r="AA61" s="8"/>
      <c r="AB61" s="9"/>
      <c r="AC61" s="19">
        <f>SQRT(((F61+I61)^2)+((G61+J61)^2))</f>
        <v>3.67544536472586E-16</v>
      </c>
      <c r="AD61" s="19">
        <f t="shared" si="9"/>
        <v>1.350889862908481E-31</v>
      </c>
      <c r="AE61" s="19">
        <f>ASIN((($AF$2)/(2*$AF$4))*SQRT(((B61^2)+(C61^2)+(D61^2))))</f>
        <v>0.26433814725518823</v>
      </c>
      <c r="AF61" s="19">
        <f>COUNTIF($AE$10:$AE$134,AE61)</f>
        <v>6</v>
      </c>
      <c r="AG61" s="19">
        <f>(2*2^2)/2^(COUNTIF(B61:D61,0))</f>
        <v>4</v>
      </c>
      <c r="AH61" s="19">
        <f t="shared" si="11"/>
        <v>27.835587740069307</v>
      </c>
      <c r="AI61" s="19">
        <f t="shared" si="12"/>
        <v>9.0246751934782127E-29</v>
      </c>
      <c r="AJ61" s="19">
        <f t="shared" si="10"/>
        <v>15.145460202029952</v>
      </c>
      <c r="AK61" s="19">
        <f>(AI61/MAX($AI$11:$AI$134))*100</f>
        <v>2.1109712902344588E-30</v>
      </c>
    </row>
    <row r="62" spans="2:37" x14ac:dyDescent="0.25">
      <c r="B62" s="7">
        <f t="shared" si="0"/>
        <v>2</v>
      </c>
      <c r="C62" s="8">
        <f t="shared" si="1"/>
        <v>0</v>
      </c>
      <c r="D62" s="9">
        <f t="shared" si="2"/>
        <v>2</v>
      </c>
      <c r="E62" s="5">
        <f t="shared" si="3"/>
        <v>0</v>
      </c>
      <c r="F62" s="5">
        <f t="shared" si="4"/>
        <v>1</v>
      </c>
      <c r="G62" s="6">
        <f t="shared" si="5"/>
        <v>0</v>
      </c>
      <c r="H62" s="5">
        <f t="shared" si="6"/>
        <v>12.566370614359172</v>
      </c>
      <c r="I62" s="5">
        <f t="shared" si="7"/>
        <v>1</v>
      </c>
      <c r="J62" s="6">
        <f t="shared" si="8"/>
        <v>-4.90059381963448E-16</v>
      </c>
      <c r="K62" s="7"/>
      <c r="L62" s="8"/>
      <c r="M62" s="9"/>
      <c r="N62" s="7"/>
      <c r="O62" s="8"/>
      <c r="P62" s="9"/>
      <c r="Q62" s="7"/>
      <c r="R62" s="8"/>
      <c r="S62" s="9"/>
      <c r="T62" s="7"/>
      <c r="U62" s="8"/>
      <c r="V62" s="9"/>
      <c r="W62" s="7"/>
      <c r="X62" s="8"/>
      <c r="Y62" s="9"/>
      <c r="Z62" s="7"/>
      <c r="AA62" s="8"/>
      <c r="AB62" s="9"/>
      <c r="AC62" s="19">
        <f>SQRT(((F62+I62)^2)+((G62+J62)^2))</f>
        <v>2</v>
      </c>
      <c r="AD62" s="19">
        <f t="shared" si="9"/>
        <v>4</v>
      </c>
      <c r="AE62" s="19">
        <f>ASIN((($AF$2)/(2*$AF$4))*SQRT(((B62^2)+(C62^2)+(D62^2))))</f>
        <v>0.33681623499933327</v>
      </c>
      <c r="AF62" s="19">
        <f>COUNTIF($AE$10:$AE$134,AE62)</f>
        <v>3</v>
      </c>
      <c r="AG62" s="19">
        <f>(2*2^2)/2^(COUNTIF(B62:D62,0))</f>
        <v>4</v>
      </c>
      <c r="AH62" s="19">
        <f t="shared" si="11"/>
        <v>15.188589956973841</v>
      </c>
      <c r="AI62" s="19">
        <f t="shared" si="12"/>
        <v>729.05231793474434</v>
      </c>
      <c r="AJ62" s="19">
        <f t="shared" si="10"/>
        <v>19.29814873694832</v>
      </c>
      <c r="AK62" s="19">
        <f>(AI62/MAX($AI$11:$AI$134))*100</f>
        <v>17.053339640980237</v>
      </c>
    </row>
    <row r="63" spans="2:37" x14ac:dyDescent="0.25">
      <c r="B63" s="7">
        <f t="shared" si="0"/>
        <v>2</v>
      </c>
      <c r="C63" s="8">
        <f t="shared" si="1"/>
        <v>0</v>
      </c>
      <c r="D63" s="9">
        <f t="shared" si="2"/>
        <v>3</v>
      </c>
      <c r="E63" s="5">
        <f t="shared" si="3"/>
        <v>0</v>
      </c>
      <c r="F63" s="5">
        <f t="shared" si="4"/>
        <v>1</v>
      </c>
      <c r="G63" s="6">
        <f t="shared" si="5"/>
        <v>0</v>
      </c>
      <c r="H63" s="5">
        <f t="shared" si="6"/>
        <v>15.707963267948966</v>
      </c>
      <c r="I63" s="5">
        <f t="shared" si="7"/>
        <v>-1</v>
      </c>
      <c r="J63" s="6">
        <f t="shared" si="8"/>
        <v>6.1257422745431001E-16</v>
      </c>
      <c r="K63" s="7"/>
      <c r="L63" s="8"/>
      <c r="M63" s="9"/>
      <c r="N63" s="7"/>
      <c r="O63" s="8"/>
      <c r="P63" s="9"/>
      <c r="Q63" s="7"/>
      <c r="R63" s="8"/>
      <c r="S63" s="9"/>
      <c r="T63" s="7"/>
      <c r="U63" s="8"/>
      <c r="V63" s="9"/>
      <c r="W63" s="7"/>
      <c r="X63" s="8"/>
      <c r="Y63" s="9"/>
      <c r="Z63" s="7"/>
      <c r="AA63" s="8"/>
      <c r="AB63" s="9"/>
      <c r="AC63" s="19">
        <f>SQRT(((F63+I63)^2)+((G63+J63)^2))</f>
        <v>6.1257422745431001E-16</v>
      </c>
      <c r="AD63" s="19">
        <f t="shared" si="9"/>
        <v>3.7524718414124473E-31</v>
      </c>
      <c r="AE63" s="19">
        <f>ASIN((($AF$2)/(2*$AF$4))*SQRT(((B63^2)+(C63^2)+(D63^2))))</f>
        <v>0.43486278460196853</v>
      </c>
      <c r="AF63" s="19">
        <f>COUNTIF($AE$10:$AE$134,AE63)</f>
        <v>6</v>
      </c>
      <c r="AG63" s="19">
        <f>(2*2^2)/2^(COUNTIF(B63:D63,0))</f>
        <v>4</v>
      </c>
      <c r="AH63" s="19">
        <f t="shared" si="11"/>
        <v>8.0189848645738895</v>
      </c>
      <c r="AI63" s="19">
        <f t="shared" si="12"/>
        <v>7.2218435762462709E-29</v>
      </c>
      <c r="AJ63" s="19">
        <f t="shared" si="10"/>
        <v>24.9158022249994</v>
      </c>
      <c r="AK63" s="19">
        <f>(AI63/MAX($AI$11:$AI$134))*100</f>
        <v>1.6892690457200143E-30</v>
      </c>
    </row>
    <row r="64" spans="2:37" x14ac:dyDescent="0.25">
      <c r="B64" s="7">
        <f t="shared" si="0"/>
        <v>2</v>
      </c>
      <c r="C64" s="8">
        <f t="shared" si="1"/>
        <v>0</v>
      </c>
      <c r="D64" s="9">
        <f t="shared" si="2"/>
        <v>4</v>
      </c>
      <c r="E64" s="5">
        <f t="shared" si="3"/>
        <v>0</v>
      </c>
      <c r="F64" s="5">
        <f t="shared" si="4"/>
        <v>1</v>
      </c>
      <c r="G64" s="6">
        <f t="shared" si="5"/>
        <v>0</v>
      </c>
      <c r="H64" s="5">
        <f t="shared" si="6"/>
        <v>18.849555921538759</v>
      </c>
      <c r="I64" s="5">
        <f t="shared" si="7"/>
        <v>1</v>
      </c>
      <c r="J64" s="6">
        <f t="shared" si="8"/>
        <v>-7.3508907294517201E-16</v>
      </c>
      <c r="K64" s="7"/>
      <c r="L64" s="8"/>
      <c r="M64" s="9"/>
      <c r="N64" s="7"/>
      <c r="O64" s="8"/>
      <c r="P64" s="9"/>
      <c r="Q64" s="7"/>
      <c r="R64" s="8"/>
      <c r="S64" s="9"/>
      <c r="T64" s="7"/>
      <c r="U64" s="8"/>
      <c r="V64" s="9"/>
      <c r="W64" s="7"/>
      <c r="X64" s="8"/>
      <c r="Y64" s="9"/>
      <c r="Z64" s="7"/>
      <c r="AA64" s="8"/>
      <c r="AB64" s="9"/>
      <c r="AC64" s="19">
        <f>SQRT(((F64+I64)^2)+((G64+J64)^2))</f>
        <v>2</v>
      </c>
      <c r="AD64" s="19">
        <f t="shared" si="9"/>
        <v>4</v>
      </c>
      <c r="AE64" s="19">
        <f>ASIN((($AF$2)/(2*$AF$4))*SQRT(((B64^2)+(C64^2)+(D64^2))))</f>
        <v>0.54982839459788591</v>
      </c>
      <c r="AF64" s="19">
        <f>COUNTIF($AE$10:$AE$134,AE64)</f>
        <v>6</v>
      </c>
      <c r="AG64" s="19">
        <f>(2*2^2)/2^(COUNTIF(B64:D64,0))</f>
        <v>4</v>
      </c>
      <c r="AH64" s="19">
        <f t="shared" si="11"/>
        <v>4.4609986260611327</v>
      </c>
      <c r="AI64" s="19">
        <f t="shared" si="12"/>
        <v>428.25586810186871</v>
      </c>
      <c r="AJ64" s="19">
        <f t="shared" si="10"/>
        <v>31.502846466912494</v>
      </c>
      <c r="AK64" s="19">
        <f>(AI64/MAX($AI$11:$AI$134))*100</f>
        <v>10.017378166593652</v>
      </c>
    </row>
    <row r="65" spans="2:37" x14ac:dyDescent="0.25">
      <c r="B65" s="7">
        <f t="shared" si="0"/>
        <v>2</v>
      </c>
      <c r="C65" s="8">
        <f t="shared" si="1"/>
        <v>1</v>
      </c>
      <c r="D65" s="9">
        <f t="shared" si="2"/>
        <v>0</v>
      </c>
      <c r="E65" s="5">
        <f t="shared" si="3"/>
        <v>0</v>
      </c>
      <c r="F65" s="5">
        <f t="shared" si="4"/>
        <v>1</v>
      </c>
      <c r="G65" s="6">
        <f t="shared" si="5"/>
        <v>0</v>
      </c>
      <c r="H65" s="5">
        <f t="shared" si="6"/>
        <v>9.4247779607693793</v>
      </c>
      <c r="I65" s="5">
        <f t="shared" si="7"/>
        <v>-1</v>
      </c>
      <c r="J65" s="6">
        <f t="shared" si="8"/>
        <v>3.67544536472586E-16</v>
      </c>
      <c r="K65" s="7"/>
      <c r="L65" s="8"/>
      <c r="M65" s="9"/>
      <c r="N65" s="7"/>
      <c r="O65" s="8"/>
      <c r="P65" s="9"/>
      <c r="Q65" s="7"/>
      <c r="R65" s="8"/>
      <c r="S65" s="9"/>
      <c r="T65" s="7"/>
      <c r="U65" s="8"/>
      <c r="V65" s="9"/>
      <c r="W65" s="7"/>
      <c r="X65" s="8"/>
      <c r="Y65" s="9"/>
      <c r="Z65" s="7"/>
      <c r="AA65" s="8"/>
      <c r="AB65" s="9"/>
      <c r="AC65" s="19">
        <f>SQRT(((F65+I65)^2)+((G65+J65)^2))</f>
        <v>3.67544536472586E-16</v>
      </c>
      <c r="AD65" s="19">
        <f t="shared" si="9"/>
        <v>1.350889862908481E-31</v>
      </c>
      <c r="AE65" s="19">
        <f>ASIN((($AF$2)/(2*$AF$4))*SQRT(((B65^2)+(C65^2)+(D65^2))))</f>
        <v>0.26433814725518823</v>
      </c>
      <c r="AF65" s="19">
        <f>COUNTIF($AE$10:$AE$134,AE65)</f>
        <v>6</v>
      </c>
      <c r="AG65" s="19">
        <f>(2*2^2)/2^(COUNTIF(B65:D65,0))</f>
        <v>4</v>
      </c>
      <c r="AH65" s="19">
        <f t="shared" si="11"/>
        <v>27.835587740069307</v>
      </c>
      <c r="AI65" s="19">
        <f t="shared" si="12"/>
        <v>9.0246751934782127E-29</v>
      </c>
      <c r="AJ65" s="19">
        <f t="shared" si="10"/>
        <v>15.145460202029952</v>
      </c>
      <c r="AK65" s="19">
        <f>(AI65/MAX($AI$11:$AI$134))*100</f>
        <v>2.1109712902344588E-30</v>
      </c>
    </row>
    <row r="66" spans="2:37" x14ac:dyDescent="0.25">
      <c r="B66" s="7">
        <f t="shared" si="0"/>
        <v>2</v>
      </c>
      <c r="C66" s="8">
        <f t="shared" si="1"/>
        <v>1</v>
      </c>
      <c r="D66" s="9">
        <f t="shared" si="2"/>
        <v>1</v>
      </c>
      <c r="E66" s="5">
        <f t="shared" si="3"/>
        <v>0</v>
      </c>
      <c r="F66" s="5">
        <f t="shared" si="4"/>
        <v>1</v>
      </c>
      <c r="G66" s="6">
        <f t="shared" si="5"/>
        <v>0</v>
      </c>
      <c r="H66" s="5">
        <f t="shared" si="6"/>
        <v>12.566370614359172</v>
      </c>
      <c r="I66" s="5">
        <f t="shared" si="7"/>
        <v>1</v>
      </c>
      <c r="J66" s="6">
        <f t="shared" si="8"/>
        <v>-4.90059381963448E-16</v>
      </c>
      <c r="K66" s="7"/>
      <c r="L66" s="8"/>
      <c r="M66" s="9"/>
      <c r="N66" s="7"/>
      <c r="O66" s="8"/>
      <c r="P66" s="9"/>
      <c r="Q66" s="7"/>
      <c r="R66" s="8"/>
      <c r="S66" s="9"/>
      <c r="T66" s="7"/>
      <c r="U66" s="8"/>
      <c r="V66" s="9"/>
      <c r="W66" s="7"/>
      <c r="X66" s="8"/>
      <c r="Y66" s="9"/>
      <c r="Z66" s="7"/>
      <c r="AA66" s="8"/>
      <c r="AB66" s="9"/>
      <c r="AC66" s="19">
        <f>SQRT(((F66+I66)^2)+((G66+J66)^2))</f>
        <v>2</v>
      </c>
      <c r="AD66" s="19">
        <f t="shared" si="9"/>
        <v>4</v>
      </c>
      <c r="AE66" s="19">
        <f>ASIN((($AF$2)/(2*$AF$4))*SQRT(((B66^2)+(C66^2)+(D66^2))))</f>
        <v>0.2902663581016065</v>
      </c>
      <c r="AF66" s="19">
        <f>COUNTIF($AE$10:$AE$134,AE66)</f>
        <v>3</v>
      </c>
      <c r="AG66" s="19">
        <f>(2*2^2)/2^(COUNTIF(B66:D66,0))</f>
        <v>8</v>
      </c>
      <c r="AH66" s="19">
        <f t="shared" si="11"/>
        <v>22.029682605318051</v>
      </c>
      <c r="AI66" s="19">
        <f t="shared" si="12"/>
        <v>2114.8495301105331</v>
      </c>
      <c r="AJ66" s="19">
        <f t="shared" si="10"/>
        <v>16.631037253855045</v>
      </c>
      <c r="AK66" s="19">
        <f>(AI66/MAX($AI$11:$AI$134))*100</f>
        <v>49.468668351138128</v>
      </c>
    </row>
    <row r="67" spans="2:37" x14ac:dyDescent="0.25">
      <c r="B67" s="7">
        <f t="shared" si="0"/>
        <v>2</v>
      </c>
      <c r="C67" s="8">
        <f t="shared" si="1"/>
        <v>1</v>
      </c>
      <c r="D67" s="9">
        <f t="shared" si="2"/>
        <v>2</v>
      </c>
      <c r="E67" s="5">
        <f t="shared" si="3"/>
        <v>0</v>
      </c>
      <c r="F67" s="5">
        <f t="shared" si="4"/>
        <v>1</v>
      </c>
      <c r="G67" s="6">
        <f t="shared" si="5"/>
        <v>0</v>
      </c>
      <c r="H67" s="5">
        <f t="shared" si="6"/>
        <v>15.707963267948966</v>
      </c>
      <c r="I67" s="5">
        <f t="shared" si="7"/>
        <v>-1</v>
      </c>
      <c r="J67" s="6">
        <f t="shared" si="8"/>
        <v>6.1257422745431001E-16</v>
      </c>
      <c r="K67" s="7"/>
      <c r="L67" s="8"/>
      <c r="M67" s="9"/>
      <c r="N67" s="7"/>
      <c r="O67" s="8"/>
      <c r="P67" s="9"/>
      <c r="Q67" s="7"/>
      <c r="R67" s="8"/>
      <c r="S67" s="9"/>
      <c r="T67" s="7"/>
      <c r="U67" s="8"/>
      <c r="V67" s="9"/>
      <c r="W67" s="7"/>
      <c r="X67" s="8"/>
      <c r="Y67" s="9"/>
      <c r="Z67" s="7"/>
      <c r="AA67" s="8"/>
      <c r="AB67" s="9"/>
      <c r="AC67" s="19">
        <f>SQRT(((F67+I67)^2)+((G67+J67)^2))</f>
        <v>6.1257422745431001E-16</v>
      </c>
      <c r="AD67" s="19">
        <f t="shared" si="9"/>
        <v>3.7524718414124473E-31</v>
      </c>
      <c r="AE67" s="19">
        <f>ASIN((($AF$2)/(2*$AF$4))*SQRT(((B67^2)+(C67^2)+(D67^2))))</f>
        <v>0.35813813241945275</v>
      </c>
      <c r="AF67" s="19">
        <f>COUNTIF($AE$10:$AE$134,AE67)</f>
        <v>6</v>
      </c>
      <c r="AG67" s="19">
        <f>(2*2^2)/2^(COUNTIF(B67:D67,0))</f>
        <v>8</v>
      </c>
      <c r="AH67" s="19">
        <f t="shared" si="11"/>
        <v>13.027875169158746</v>
      </c>
      <c r="AI67" s="19">
        <f t="shared" si="12"/>
        <v>2.3465632668338216E-28</v>
      </c>
      <c r="AJ67" s="19">
        <f t="shared" si="10"/>
        <v>20.519803470332043</v>
      </c>
      <c r="AK67" s="19">
        <f>(AI67/MAX($AI$11:$AI$134))*100</f>
        <v>5.4888708799012543E-30</v>
      </c>
    </row>
    <row r="68" spans="2:37" x14ac:dyDescent="0.25">
      <c r="B68" s="7">
        <f t="shared" si="0"/>
        <v>2</v>
      </c>
      <c r="C68" s="8">
        <f t="shared" si="1"/>
        <v>1</v>
      </c>
      <c r="D68" s="9">
        <f t="shared" si="2"/>
        <v>3</v>
      </c>
      <c r="E68" s="5">
        <f t="shared" si="3"/>
        <v>0</v>
      </c>
      <c r="F68" s="5">
        <f t="shared" si="4"/>
        <v>1</v>
      </c>
      <c r="G68" s="6">
        <f t="shared" si="5"/>
        <v>0</v>
      </c>
      <c r="H68" s="5">
        <f t="shared" si="6"/>
        <v>18.849555921538759</v>
      </c>
      <c r="I68" s="5">
        <f t="shared" si="7"/>
        <v>1</v>
      </c>
      <c r="J68" s="6">
        <f t="shared" si="8"/>
        <v>-7.3508907294517201E-16</v>
      </c>
      <c r="K68" s="7"/>
      <c r="L68" s="8"/>
      <c r="M68" s="9"/>
      <c r="N68" s="7"/>
      <c r="O68" s="8"/>
      <c r="P68" s="9"/>
      <c r="Q68" s="7"/>
      <c r="R68" s="8"/>
      <c r="S68" s="9"/>
      <c r="T68" s="7"/>
      <c r="U68" s="8"/>
      <c r="V68" s="9"/>
      <c r="W68" s="7"/>
      <c r="X68" s="8"/>
      <c r="Y68" s="9"/>
      <c r="Z68" s="7"/>
      <c r="AA68" s="8"/>
      <c r="AB68" s="9"/>
      <c r="AC68" s="19">
        <f>SQRT(((F68+I68)^2)+((G68+J68)^2))</f>
        <v>2</v>
      </c>
      <c r="AD68" s="19">
        <f t="shared" si="9"/>
        <v>4</v>
      </c>
      <c r="AE68" s="19">
        <f>ASIN((($AF$2)/(2*$AF$4))*SQRT(((B68^2)+(C68^2)+(D68^2))))</f>
        <v>0.45247088228738558</v>
      </c>
      <c r="AF68" s="19">
        <f>COUNTIF($AE$10:$AE$134,AE68)</f>
        <v>6</v>
      </c>
      <c r="AG68" s="19">
        <f>(2*2^2)/2^(COUNTIF(B68:D68,0))</f>
        <v>8</v>
      </c>
      <c r="AH68" s="19">
        <f t="shared" si="11"/>
        <v>7.2614509636643092</v>
      </c>
      <c r="AI68" s="19">
        <f t="shared" si="12"/>
        <v>1394.1985850235474</v>
      </c>
      <c r="AJ68" s="19">
        <f t="shared" si="10"/>
        <v>25.924671907627872</v>
      </c>
      <c r="AK68" s="19">
        <f>(AI68/MAX($AI$11:$AI$134))*100</f>
        <v>32.611846108290848</v>
      </c>
    </row>
    <row r="69" spans="2:37" x14ac:dyDescent="0.25">
      <c r="B69" s="7">
        <f t="shared" si="0"/>
        <v>2</v>
      </c>
      <c r="C69" s="8">
        <f t="shared" si="1"/>
        <v>1</v>
      </c>
      <c r="D69" s="9">
        <f t="shared" si="2"/>
        <v>4</v>
      </c>
      <c r="E69" s="5">
        <f t="shared" si="3"/>
        <v>0</v>
      </c>
      <c r="F69" s="5">
        <f t="shared" si="4"/>
        <v>1</v>
      </c>
      <c r="G69" s="6">
        <f t="shared" si="5"/>
        <v>0</v>
      </c>
      <c r="H69" s="5">
        <f t="shared" si="6"/>
        <v>21.991148575128552</v>
      </c>
      <c r="I69" s="5">
        <f t="shared" si="7"/>
        <v>-1</v>
      </c>
      <c r="J69" s="6">
        <f t="shared" si="8"/>
        <v>8.5760391843603401E-16</v>
      </c>
      <c r="K69" s="7"/>
      <c r="L69" s="8"/>
      <c r="M69" s="9"/>
      <c r="N69" s="7"/>
      <c r="O69" s="8"/>
      <c r="P69" s="9"/>
      <c r="Q69" s="7"/>
      <c r="R69" s="8"/>
      <c r="S69" s="9"/>
      <c r="T69" s="7"/>
      <c r="U69" s="8"/>
      <c r="V69" s="9"/>
      <c r="W69" s="7"/>
      <c r="X69" s="8"/>
      <c r="Y69" s="9"/>
      <c r="Z69" s="7"/>
      <c r="AA69" s="8"/>
      <c r="AB69" s="9"/>
      <c r="AC69" s="19">
        <f>SQRT(((F69+I69)^2)+((G69+J69)^2))</f>
        <v>8.5760391843603401E-16</v>
      </c>
      <c r="AD69" s="19">
        <f t="shared" si="9"/>
        <v>7.3548448091683967E-31</v>
      </c>
      <c r="AE69" s="19">
        <f>ASIN((($AF$2)/(2*$AF$4))*SQRT(((B69^2)+(C69^2)+(D69^2))))</f>
        <v>0.56503468654576849</v>
      </c>
      <c r="AF69" s="19">
        <f>COUNTIF($AE$10:$AE$134,AE69)</f>
        <v>6</v>
      </c>
      <c r="AG69" s="19">
        <f>(2*2^2)/2^(COUNTIF(B69:D69,0))</f>
        <v>8</v>
      </c>
      <c r="AH69" s="19">
        <f t="shared" si="11"/>
        <v>4.1668918326217899</v>
      </c>
      <c r="AI69" s="19">
        <f t="shared" si="12"/>
        <v>1.4710484527451789E-28</v>
      </c>
      <c r="AJ69" s="19">
        <f t="shared" si="10"/>
        <v>32.374102817569934</v>
      </c>
      <c r="AK69" s="19">
        <f>(AI69/MAX($AI$11:$AI$134))*100</f>
        <v>3.4409449467311634E-30</v>
      </c>
    </row>
    <row r="70" spans="2:37" x14ac:dyDescent="0.25">
      <c r="B70" s="7">
        <f t="shared" si="0"/>
        <v>2</v>
      </c>
      <c r="C70" s="8">
        <f t="shared" si="1"/>
        <v>2</v>
      </c>
      <c r="D70" s="9">
        <f t="shared" si="2"/>
        <v>0</v>
      </c>
      <c r="E70" s="5">
        <f t="shared" si="3"/>
        <v>0</v>
      </c>
      <c r="F70" s="5">
        <f t="shared" si="4"/>
        <v>1</v>
      </c>
      <c r="G70" s="6">
        <f t="shared" si="5"/>
        <v>0</v>
      </c>
      <c r="H70" s="5">
        <f t="shared" si="6"/>
        <v>12.566370614359172</v>
      </c>
      <c r="I70" s="5">
        <f t="shared" si="7"/>
        <v>1</v>
      </c>
      <c r="J70" s="6">
        <f t="shared" si="8"/>
        <v>-4.90059381963448E-16</v>
      </c>
      <c r="K70" s="7"/>
      <c r="L70" s="8"/>
      <c r="M70" s="9"/>
      <c r="N70" s="7"/>
      <c r="O70" s="8"/>
      <c r="P70" s="9"/>
      <c r="Q70" s="7"/>
      <c r="R70" s="8"/>
      <c r="S70" s="9"/>
      <c r="T70" s="7"/>
      <c r="U70" s="8"/>
      <c r="V70" s="9"/>
      <c r="W70" s="7"/>
      <c r="X70" s="8"/>
      <c r="Y70" s="9"/>
      <c r="Z70" s="7"/>
      <c r="AA70" s="8"/>
      <c r="AB70" s="9"/>
      <c r="AC70" s="19">
        <f>SQRT(((F70+I70)^2)+((G70+J70)^2))</f>
        <v>2</v>
      </c>
      <c r="AD70" s="19">
        <f t="shared" si="9"/>
        <v>4</v>
      </c>
      <c r="AE70" s="19">
        <f>ASIN((($AF$2)/(2*$AF$4))*SQRT(((B70^2)+(C70^2)+(D70^2))))</f>
        <v>0.33681623499933327</v>
      </c>
      <c r="AF70" s="19">
        <f>COUNTIF($AE$10:$AE$134,AE70)</f>
        <v>3</v>
      </c>
      <c r="AG70" s="19">
        <f>(2*2^2)/2^(COUNTIF(B70:D70,0))</f>
        <v>4</v>
      </c>
      <c r="AH70" s="19">
        <f t="shared" si="11"/>
        <v>15.188589956973841</v>
      </c>
      <c r="AI70" s="19">
        <f t="shared" si="12"/>
        <v>729.05231793474434</v>
      </c>
      <c r="AJ70" s="19">
        <f t="shared" si="10"/>
        <v>19.29814873694832</v>
      </c>
      <c r="AK70" s="19">
        <f>(AI70/MAX($AI$11:$AI$134))*100</f>
        <v>17.053339640980237</v>
      </c>
    </row>
    <row r="71" spans="2:37" x14ac:dyDescent="0.25">
      <c r="B71" s="7">
        <f t="shared" si="0"/>
        <v>2</v>
      </c>
      <c r="C71" s="8">
        <f t="shared" si="1"/>
        <v>2</v>
      </c>
      <c r="D71" s="9">
        <f t="shared" si="2"/>
        <v>1</v>
      </c>
      <c r="E71" s="5">
        <f t="shared" si="3"/>
        <v>0</v>
      </c>
      <c r="F71" s="5">
        <f t="shared" si="4"/>
        <v>1</v>
      </c>
      <c r="G71" s="6">
        <f t="shared" si="5"/>
        <v>0</v>
      </c>
      <c r="H71" s="5">
        <f t="shared" si="6"/>
        <v>15.707963267948966</v>
      </c>
      <c r="I71" s="5">
        <f t="shared" si="7"/>
        <v>-1</v>
      </c>
      <c r="J71" s="6">
        <f t="shared" si="8"/>
        <v>6.1257422745431001E-16</v>
      </c>
      <c r="K71" s="7"/>
      <c r="L71" s="8"/>
      <c r="M71" s="9"/>
      <c r="N71" s="7"/>
      <c r="O71" s="8"/>
      <c r="P71" s="9"/>
      <c r="Q71" s="7"/>
      <c r="R71" s="8"/>
      <c r="S71" s="9"/>
      <c r="T71" s="7"/>
      <c r="U71" s="8"/>
      <c r="V71" s="9"/>
      <c r="W71" s="7"/>
      <c r="X71" s="8"/>
      <c r="Y71" s="9"/>
      <c r="Z71" s="7"/>
      <c r="AA71" s="8"/>
      <c r="AB71" s="9"/>
      <c r="AC71" s="19">
        <f>SQRT(((F71+I71)^2)+((G71+J71)^2))</f>
        <v>6.1257422745431001E-16</v>
      </c>
      <c r="AD71" s="19">
        <f t="shared" si="9"/>
        <v>3.7524718414124473E-31</v>
      </c>
      <c r="AE71" s="19">
        <f>ASIN((($AF$2)/(2*$AF$4))*SQRT(((B71^2)+(C71^2)+(D71^2))))</f>
        <v>0.35813813241945275</v>
      </c>
      <c r="AF71" s="19">
        <f>COUNTIF($AE$10:$AE$134,AE71)</f>
        <v>6</v>
      </c>
      <c r="AG71" s="19">
        <f>(2*2^2)/2^(COUNTIF(B71:D71,0))</f>
        <v>8</v>
      </c>
      <c r="AH71" s="19">
        <f t="shared" si="11"/>
        <v>13.027875169158746</v>
      </c>
      <c r="AI71" s="19">
        <f t="shared" si="12"/>
        <v>2.3465632668338216E-28</v>
      </c>
      <c r="AJ71" s="19">
        <f t="shared" si="10"/>
        <v>20.519803470332043</v>
      </c>
      <c r="AK71" s="19">
        <f>(AI71/MAX($AI$11:$AI$134))*100</f>
        <v>5.4888708799012543E-30</v>
      </c>
    </row>
    <row r="72" spans="2:37" x14ac:dyDescent="0.25">
      <c r="B72" s="7">
        <f t="shared" si="0"/>
        <v>2</v>
      </c>
      <c r="C72" s="8">
        <f t="shared" si="1"/>
        <v>2</v>
      </c>
      <c r="D72" s="9">
        <f t="shared" si="2"/>
        <v>2</v>
      </c>
      <c r="E72" s="5">
        <f t="shared" si="3"/>
        <v>0</v>
      </c>
      <c r="F72" s="5">
        <f t="shared" si="4"/>
        <v>1</v>
      </c>
      <c r="G72" s="6">
        <f t="shared" si="5"/>
        <v>0</v>
      </c>
      <c r="H72" s="5">
        <f t="shared" si="6"/>
        <v>18.849555921538759</v>
      </c>
      <c r="I72" s="5">
        <f t="shared" si="7"/>
        <v>1</v>
      </c>
      <c r="J72" s="6">
        <f t="shared" si="8"/>
        <v>-7.3508907294517201E-16</v>
      </c>
      <c r="K72" s="7"/>
      <c r="L72" s="8"/>
      <c r="M72" s="9"/>
      <c r="N72" s="7"/>
      <c r="O72" s="8"/>
      <c r="P72" s="9"/>
      <c r="Q72" s="7"/>
      <c r="R72" s="8"/>
      <c r="S72" s="9"/>
      <c r="T72" s="7"/>
      <c r="U72" s="8"/>
      <c r="V72" s="9"/>
      <c r="W72" s="7"/>
      <c r="X72" s="8"/>
      <c r="Y72" s="9"/>
      <c r="Z72" s="7"/>
      <c r="AA72" s="8"/>
      <c r="AB72" s="9"/>
      <c r="AC72" s="19">
        <f>SQRT(((F72+I72)^2)+((G72+J72)^2))</f>
        <v>2</v>
      </c>
      <c r="AD72" s="19">
        <f t="shared" si="9"/>
        <v>4</v>
      </c>
      <c r="AE72" s="19">
        <f>ASIN((($AF$2)/(2*$AF$4))*SQRT(((B72^2)+(C72^2)+(D72^2))))</f>
        <v>0.41671466935997387</v>
      </c>
      <c r="AF72" s="19">
        <f>COUNTIF($AE$10:$AE$134,AE72)</f>
        <v>1</v>
      </c>
      <c r="AG72" s="19">
        <f>(2*2^2)/2^(COUNTIF(B72:D72,0))</f>
        <v>8</v>
      </c>
      <c r="AH72" s="19">
        <f t="shared" si="11"/>
        <v>8.9207840776822138</v>
      </c>
      <c r="AI72" s="19">
        <f t="shared" si="12"/>
        <v>285.46509048583084</v>
      </c>
      <c r="AJ72" s="19">
        <f t="shared" si="10"/>
        <v>23.875991815516066</v>
      </c>
      <c r="AK72" s="19">
        <f>(AI72/MAX($AI$11:$AI$134))*100</f>
        <v>6.6773440313425674</v>
      </c>
    </row>
    <row r="73" spans="2:37" x14ac:dyDescent="0.25">
      <c r="B73" s="7">
        <f t="shared" si="0"/>
        <v>2</v>
      </c>
      <c r="C73" s="8">
        <f t="shared" si="1"/>
        <v>2</v>
      </c>
      <c r="D73" s="9">
        <f t="shared" si="2"/>
        <v>3</v>
      </c>
      <c r="E73" s="5">
        <f t="shared" si="3"/>
        <v>0</v>
      </c>
      <c r="F73" s="5">
        <f t="shared" si="4"/>
        <v>1</v>
      </c>
      <c r="G73" s="6">
        <f t="shared" si="5"/>
        <v>0</v>
      </c>
      <c r="H73" s="5">
        <f t="shared" si="6"/>
        <v>21.991148575128552</v>
      </c>
      <c r="I73" s="5">
        <f t="shared" si="7"/>
        <v>-1</v>
      </c>
      <c r="J73" s="6">
        <f t="shared" si="8"/>
        <v>8.5760391843603401E-16</v>
      </c>
      <c r="K73" s="7"/>
      <c r="L73" s="8"/>
      <c r="M73" s="9"/>
      <c r="N73" s="7"/>
      <c r="O73" s="8"/>
      <c r="P73" s="9"/>
      <c r="Q73" s="7"/>
      <c r="R73" s="8"/>
      <c r="S73" s="9"/>
      <c r="T73" s="7"/>
      <c r="U73" s="8"/>
      <c r="V73" s="9"/>
      <c r="W73" s="7"/>
      <c r="X73" s="8"/>
      <c r="Y73" s="9"/>
      <c r="Z73" s="7"/>
      <c r="AA73" s="8"/>
      <c r="AB73" s="9"/>
      <c r="AC73" s="19">
        <f>SQRT(((F73+I73)^2)+((G73+J73)^2))</f>
        <v>8.5760391843603401E-16</v>
      </c>
      <c r="AD73" s="19">
        <f t="shared" si="9"/>
        <v>7.3548448091683967E-31</v>
      </c>
      <c r="AE73" s="19">
        <f>ASIN((($AF$2)/(2*$AF$4))*SQRT(((B73^2)+(C73^2)+(D73^2))))</f>
        <v>0.50266081942899865</v>
      </c>
      <c r="AF73" s="19">
        <f>COUNTIF($AE$10:$AE$134,AE73)</f>
        <v>9</v>
      </c>
      <c r="AG73" s="19">
        <f>(2*2^2)/2^(COUNTIF(B73:D73,0))</f>
        <v>8</v>
      </c>
      <c r="AH73" s="19">
        <f t="shared" si="11"/>
        <v>5.5822902372163226</v>
      </c>
      <c r="AI73" s="19">
        <f t="shared" si="12"/>
        <v>2.9560952429612557E-28</v>
      </c>
      <c r="AJ73" s="19">
        <f t="shared" si="10"/>
        <v>28.800343479869195</v>
      </c>
      <c r="AK73" s="19">
        <f>(AI73/MAX($AI$11:$AI$134))*100</f>
        <v>6.9146335522406885E-30</v>
      </c>
    </row>
    <row r="74" spans="2:37" x14ac:dyDescent="0.25">
      <c r="B74" s="7">
        <f t="shared" si="0"/>
        <v>2</v>
      </c>
      <c r="C74" s="8">
        <f t="shared" si="1"/>
        <v>2</v>
      </c>
      <c r="D74" s="9">
        <f t="shared" si="2"/>
        <v>4</v>
      </c>
      <c r="E74" s="5">
        <f t="shared" si="3"/>
        <v>0</v>
      </c>
      <c r="F74" s="5">
        <f t="shared" si="4"/>
        <v>1</v>
      </c>
      <c r="G74" s="6">
        <f t="shared" si="5"/>
        <v>0</v>
      </c>
      <c r="H74" s="5">
        <f t="shared" si="6"/>
        <v>25.132741228718345</v>
      </c>
      <c r="I74" s="5">
        <f t="shared" si="7"/>
        <v>1</v>
      </c>
      <c r="J74" s="6">
        <f t="shared" si="8"/>
        <v>-9.8011876392689601E-16</v>
      </c>
      <c r="K74" s="7"/>
      <c r="L74" s="8"/>
      <c r="M74" s="9"/>
      <c r="N74" s="7"/>
      <c r="O74" s="8"/>
      <c r="P74" s="9"/>
      <c r="Q74" s="7"/>
      <c r="R74" s="8"/>
      <c r="S74" s="9"/>
      <c r="T74" s="7"/>
      <c r="U74" s="8"/>
      <c r="V74" s="9"/>
      <c r="W74" s="7"/>
      <c r="X74" s="8"/>
      <c r="Y74" s="9"/>
      <c r="Z74" s="7"/>
      <c r="AA74" s="8"/>
      <c r="AB74" s="9"/>
      <c r="AC74" s="19">
        <f>SQRT(((F74+I74)^2)+((G74+J74)^2))</f>
        <v>2</v>
      </c>
      <c r="AD74" s="19">
        <f t="shared" si="9"/>
        <v>4</v>
      </c>
      <c r="AE74" s="19">
        <f>ASIN((($AF$2)/(2*$AF$4))*SQRT(((B74^2)+(C74^2)+(D74^2))))</f>
        <v>0.60944796928560108</v>
      </c>
      <c r="AF74" s="19">
        <f>COUNTIF($AE$10:$AE$134,AE74)</f>
        <v>3</v>
      </c>
      <c r="AG74" s="19">
        <f>(2*2^2)/2^(COUNTIF(B74:D74,0))</f>
        <v>8</v>
      </c>
      <c r="AH74" s="19">
        <f t="shared" si="11"/>
        <v>3.4487238008976173</v>
      </c>
      <c r="AI74" s="19">
        <f t="shared" si="12"/>
        <v>331.07748488617125</v>
      </c>
      <c r="AJ74" s="19">
        <f t="shared" si="10"/>
        <v>34.918796472883564</v>
      </c>
      <c r="AK74" s="19">
        <f>(AI74/MAX($AI$11:$AI$134))*100</f>
        <v>7.7442683581876173</v>
      </c>
    </row>
    <row r="75" spans="2:37" x14ac:dyDescent="0.25">
      <c r="B75" s="7">
        <f t="shared" ref="B75:B134" si="13">INT((ROW()-10)/25)</f>
        <v>2</v>
      </c>
      <c r="C75" s="8">
        <f t="shared" ref="C75:C134" si="14">MOD(INT((ROW()-10)/5),5)</f>
        <v>3</v>
      </c>
      <c r="D75" s="9">
        <f t="shared" ref="D75:D134" si="15">MOD(ROW()-10,5)</f>
        <v>0</v>
      </c>
      <c r="E75" s="5">
        <f t="shared" ref="E75:E134" si="16">2*PI()*((B75*$E$8)+(C75*$F$8)+(D75*$G$8))</f>
        <v>0</v>
      </c>
      <c r="F75" s="5">
        <f t="shared" ref="F75:F134" si="17">COS(E75)</f>
        <v>1</v>
      </c>
      <c r="G75" s="6">
        <f t="shared" ref="G75:G134" si="18">SIN(E75)</f>
        <v>0</v>
      </c>
      <c r="H75" s="5">
        <f t="shared" ref="H75:H134" si="19">2*PI()*((B75*$H$8)+(C75*$I$8)+(D75*$J$8))</f>
        <v>15.707963267948966</v>
      </c>
      <c r="I75" s="5">
        <f t="shared" ref="I75:I134" si="20">COS(H75)</f>
        <v>-1</v>
      </c>
      <c r="J75" s="6">
        <f t="shared" ref="J75:J134" si="21">SIN(H75)</f>
        <v>6.1257422745431001E-16</v>
      </c>
      <c r="K75" s="7"/>
      <c r="L75" s="8"/>
      <c r="M75" s="9"/>
      <c r="N75" s="7"/>
      <c r="O75" s="8"/>
      <c r="P75" s="9"/>
      <c r="Q75" s="7"/>
      <c r="R75" s="8"/>
      <c r="S75" s="9"/>
      <c r="T75" s="7"/>
      <c r="U75" s="8"/>
      <c r="V75" s="9"/>
      <c r="W75" s="7"/>
      <c r="X75" s="8"/>
      <c r="Y75" s="9"/>
      <c r="Z75" s="7"/>
      <c r="AA75" s="8"/>
      <c r="AB75" s="9"/>
      <c r="AC75" s="19">
        <f>SQRT(((F75+I75)^2)+((G75+J75)^2))</f>
        <v>6.1257422745431001E-16</v>
      </c>
      <c r="AD75" s="19">
        <f t="shared" ref="AD75:AD134" si="22">AC75^2</f>
        <v>3.7524718414124473E-31</v>
      </c>
      <c r="AE75" s="19">
        <f>ASIN((($AF$2)/(2*$AF$4))*SQRT(((B75^2)+(C75^2)+(D75^2))))</f>
        <v>0.43486278460196853</v>
      </c>
      <c r="AF75" s="19">
        <f>COUNTIF($AE$10:$AE$134,AE75)</f>
        <v>6</v>
      </c>
      <c r="AG75" s="19">
        <f>(2*2^2)/2^(COUNTIF(B75:D75,0))</f>
        <v>4</v>
      </c>
      <c r="AH75" s="19">
        <f t="shared" si="11"/>
        <v>8.0189848645738895</v>
      </c>
      <c r="AI75" s="19">
        <f t="shared" si="12"/>
        <v>7.2218435762462709E-29</v>
      </c>
      <c r="AJ75" s="19">
        <f t="shared" ref="AJ75:AJ134" si="23">DEGREES(AE75)</f>
        <v>24.9158022249994</v>
      </c>
      <c r="AK75" s="19">
        <f>(AI75/MAX($AI$11:$AI$134))*100</f>
        <v>1.6892690457200143E-30</v>
      </c>
    </row>
    <row r="76" spans="2:37" x14ac:dyDescent="0.25">
      <c r="B76" s="7">
        <f t="shared" si="13"/>
        <v>2</v>
      </c>
      <c r="C76" s="8">
        <f t="shared" si="14"/>
        <v>3</v>
      </c>
      <c r="D76" s="9">
        <f t="shared" si="15"/>
        <v>1</v>
      </c>
      <c r="E76" s="5">
        <f t="shared" si="16"/>
        <v>0</v>
      </c>
      <c r="F76" s="5">
        <f t="shared" si="17"/>
        <v>1</v>
      </c>
      <c r="G76" s="6">
        <f t="shared" si="18"/>
        <v>0</v>
      </c>
      <c r="H76" s="5">
        <f t="shared" si="19"/>
        <v>18.849555921538759</v>
      </c>
      <c r="I76" s="5">
        <f t="shared" si="20"/>
        <v>1</v>
      </c>
      <c r="J76" s="6">
        <f t="shared" si="21"/>
        <v>-7.3508907294517201E-16</v>
      </c>
      <c r="K76" s="7"/>
      <c r="L76" s="8"/>
      <c r="M76" s="9"/>
      <c r="N76" s="7"/>
      <c r="O76" s="8"/>
      <c r="P76" s="9"/>
      <c r="Q76" s="7"/>
      <c r="R76" s="8"/>
      <c r="S76" s="9"/>
      <c r="T76" s="7"/>
      <c r="U76" s="8"/>
      <c r="V76" s="9"/>
      <c r="W76" s="7"/>
      <c r="X76" s="8"/>
      <c r="Y76" s="9"/>
      <c r="Z76" s="7"/>
      <c r="AA76" s="8"/>
      <c r="AB76" s="9"/>
      <c r="AC76" s="19">
        <f>SQRT(((F76+I76)^2)+((G76+J76)^2))</f>
        <v>2</v>
      </c>
      <c r="AD76" s="19">
        <f t="shared" si="22"/>
        <v>4</v>
      </c>
      <c r="AE76" s="19">
        <f>ASIN((($AF$2)/(2*$AF$4))*SQRT(((B76^2)+(C76^2)+(D76^2))))</f>
        <v>0.45247088228738558</v>
      </c>
      <c r="AF76" s="19">
        <f>COUNTIF($AE$10:$AE$134,AE76)</f>
        <v>6</v>
      </c>
      <c r="AG76" s="19">
        <f>(2*2^2)/2^(COUNTIF(B76:D76,0))</f>
        <v>8</v>
      </c>
      <c r="AH76" s="19">
        <f t="shared" ref="AH76:AH134" si="24">1/(AE76^(5/2))</f>
        <v>7.2614509636643092</v>
      </c>
      <c r="AI76" s="19">
        <f t="shared" ref="AI76:AI134" si="25">AD76*AF76*AG76*AH76</f>
        <v>1394.1985850235474</v>
      </c>
      <c r="AJ76" s="19">
        <f t="shared" si="23"/>
        <v>25.924671907627872</v>
      </c>
      <c r="AK76" s="19">
        <f>(AI76/MAX($AI$11:$AI$134))*100</f>
        <v>32.611846108290848</v>
      </c>
    </row>
    <row r="77" spans="2:37" x14ac:dyDescent="0.25">
      <c r="B77" s="7">
        <f t="shared" si="13"/>
        <v>2</v>
      </c>
      <c r="C77" s="8">
        <f t="shared" si="14"/>
        <v>3</v>
      </c>
      <c r="D77" s="9">
        <f t="shared" si="15"/>
        <v>2</v>
      </c>
      <c r="E77" s="5">
        <f t="shared" si="16"/>
        <v>0</v>
      </c>
      <c r="F77" s="5">
        <f t="shared" si="17"/>
        <v>1</v>
      </c>
      <c r="G77" s="6">
        <f t="shared" si="18"/>
        <v>0</v>
      </c>
      <c r="H77" s="5">
        <f t="shared" si="19"/>
        <v>21.991148575128552</v>
      </c>
      <c r="I77" s="5">
        <f t="shared" si="20"/>
        <v>-1</v>
      </c>
      <c r="J77" s="6">
        <f t="shared" si="21"/>
        <v>8.5760391843603401E-16</v>
      </c>
      <c r="K77" s="7"/>
      <c r="L77" s="8"/>
      <c r="M77" s="9"/>
      <c r="N77" s="7"/>
      <c r="O77" s="8"/>
      <c r="P77" s="9"/>
      <c r="Q77" s="7"/>
      <c r="R77" s="8"/>
      <c r="S77" s="9"/>
      <c r="T77" s="7"/>
      <c r="U77" s="8"/>
      <c r="V77" s="9"/>
      <c r="W77" s="7"/>
      <c r="X77" s="8"/>
      <c r="Y77" s="9"/>
      <c r="Z77" s="7"/>
      <c r="AA77" s="8"/>
      <c r="AB77" s="9"/>
      <c r="AC77" s="19">
        <f>SQRT(((F77+I77)^2)+((G77+J77)^2))</f>
        <v>8.5760391843603401E-16</v>
      </c>
      <c r="AD77" s="19">
        <f t="shared" si="22"/>
        <v>7.3548448091683967E-31</v>
      </c>
      <c r="AE77" s="19">
        <f>ASIN((($AF$2)/(2*$AF$4))*SQRT(((B77^2)+(C77^2)+(D77^2))))</f>
        <v>0.50266081942899865</v>
      </c>
      <c r="AF77" s="19">
        <f>COUNTIF($AE$10:$AE$134,AE77)</f>
        <v>9</v>
      </c>
      <c r="AG77" s="19">
        <f>(2*2^2)/2^(COUNTIF(B77:D77,0))</f>
        <v>8</v>
      </c>
      <c r="AH77" s="19">
        <f t="shared" si="24"/>
        <v>5.5822902372163226</v>
      </c>
      <c r="AI77" s="19">
        <f t="shared" si="25"/>
        <v>2.9560952429612557E-28</v>
      </c>
      <c r="AJ77" s="19">
        <f t="shared" si="23"/>
        <v>28.800343479869195</v>
      </c>
      <c r="AK77" s="19">
        <f>(AI77/MAX($AI$11:$AI$134))*100</f>
        <v>6.9146335522406885E-30</v>
      </c>
    </row>
    <row r="78" spans="2:37" x14ac:dyDescent="0.25">
      <c r="B78" s="7">
        <f t="shared" si="13"/>
        <v>2</v>
      </c>
      <c r="C78" s="8">
        <f t="shared" si="14"/>
        <v>3</v>
      </c>
      <c r="D78" s="9">
        <f t="shared" si="15"/>
        <v>3</v>
      </c>
      <c r="E78" s="5">
        <f t="shared" si="16"/>
        <v>0</v>
      </c>
      <c r="F78" s="5">
        <f t="shared" si="17"/>
        <v>1</v>
      </c>
      <c r="G78" s="6">
        <f t="shared" si="18"/>
        <v>0</v>
      </c>
      <c r="H78" s="5">
        <f t="shared" si="19"/>
        <v>25.132741228718345</v>
      </c>
      <c r="I78" s="5">
        <f t="shared" si="20"/>
        <v>1</v>
      </c>
      <c r="J78" s="6">
        <f t="shared" si="21"/>
        <v>-9.8011876392689601E-16</v>
      </c>
      <c r="K78" s="7"/>
      <c r="L78" s="8"/>
      <c r="M78" s="9"/>
      <c r="N78" s="7"/>
      <c r="O78" s="8"/>
      <c r="P78" s="9"/>
      <c r="Q78" s="7"/>
      <c r="R78" s="8"/>
      <c r="S78" s="9"/>
      <c r="T78" s="7"/>
      <c r="U78" s="8"/>
      <c r="V78" s="9"/>
      <c r="W78" s="7"/>
      <c r="X78" s="8"/>
      <c r="Y78" s="9"/>
      <c r="Z78" s="7"/>
      <c r="AA78" s="8"/>
      <c r="AB78" s="9"/>
      <c r="AC78" s="19">
        <f>SQRT(((F78+I78)^2)+((G78+J78)^2))</f>
        <v>2</v>
      </c>
      <c r="AD78" s="19">
        <f t="shared" si="22"/>
        <v>4</v>
      </c>
      <c r="AE78" s="19">
        <f>ASIN((($AF$2)/(2*$AF$4))*SQRT(((B78^2)+(C78^2)+(D78^2))))</f>
        <v>0.58002583188473877</v>
      </c>
      <c r="AF78" s="19">
        <f>COUNTIF($AE$10:$AE$134,AE78)</f>
        <v>3</v>
      </c>
      <c r="AG78" s="19">
        <f>(2*2^2)/2^(COUNTIF(B78:D78,0))</f>
        <v>8</v>
      </c>
      <c r="AH78" s="19">
        <f t="shared" si="24"/>
        <v>3.9028482096393984</v>
      </c>
      <c r="AI78" s="19">
        <f t="shared" si="25"/>
        <v>374.67342812538226</v>
      </c>
      <c r="AJ78" s="19">
        <f t="shared" si="23"/>
        <v>33.233032175560147</v>
      </c>
      <c r="AK78" s="19">
        <f>(AI78/MAX($AI$11:$AI$134))*100</f>
        <v>8.7640256633056115</v>
      </c>
    </row>
    <row r="79" spans="2:37" x14ac:dyDescent="0.25">
      <c r="B79" s="7">
        <f t="shared" si="13"/>
        <v>2</v>
      </c>
      <c r="C79" s="8">
        <f t="shared" si="14"/>
        <v>3</v>
      </c>
      <c r="D79" s="9">
        <f t="shared" si="15"/>
        <v>4</v>
      </c>
      <c r="E79" s="5">
        <f t="shared" si="16"/>
        <v>0</v>
      </c>
      <c r="F79" s="5">
        <f t="shared" si="17"/>
        <v>1</v>
      </c>
      <c r="G79" s="6">
        <f t="shared" si="18"/>
        <v>0</v>
      </c>
      <c r="H79" s="5">
        <f t="shared" si="19"/>
        <v>28.274333882308138</v>
      </c>
      <c r="I79" s="5">
        <f t="shared" si="20"/>
        <v>-1</v>
      </c>
      <c r="J79" s="6">
        <f t="shared" si="21"/>
        <v>1.102633609417758E-15</v>
      </c>
      <c r="K79" s="7"/>
      <c r="L79" s="8"/>
      <c r="M79" s="9"/>
      <c r="N79" s="7"/>
      <c r="O79" s="8"/>
      <c r="P79" s="9"/>
      <c r="Q79" s="7"/>
      <c r="R79" s="8"/>
      <c r="S79" s="9"/>
      <c r="T79" s="7"/>
      <c r="U79" s="8"/>
      <c r="V79" s="9"/>
      <c r="W79" s="7"/>
      <c r="X79" s="8"/>
      <c r="Y79" s="9"/>
      <c r="Z79" s="7"/>
      <c r="AA79" s="8"/>
      <c r="AB79" s="9"/>
      <c r="AC79" s="19">
        <f>SQRT(((F79+I79)^2)+((G79+J79)^2))</f>
        <v>1.102633609417758E-15</v>
      </c>
      <c r="AD79" s="19">
        <f t="shared" si="22"/>
        <v>1.2158008766176329E-30</v>
      </c>
      <c r="AE79" s="19">
        <f>ASIN((($AF$2)/(2*$AF$4))*SQRT(((B79^2)+(C79^2)+(D79^2))))</f>
        <v>0.6805525747725214</v>
      </c>
      <c r="AF79" s="19">
        <f>COUNTIF($AE$10:$AE$134,AE79)</f>
        <v>6</v>
      </c>
      <c r="AG79" s="19">
        <f>(2*2^2)/2^(COUNTIF(B79:D79,0))</f>
        <v>8</v>
      </c>
      <c r="AH79" s="19">
        <f t="shared" si="24"/>
        <v>2.6172535434590976</v>
      </c>
      <c r="AI79" s="19">
        <f t="shared" si="25"/>
        <v>1.5273883931847248E-28</v>
      </c>
      <c r="AJ79" s="19">
        <f t="shared" si="23"/>
        <v>38.992790271226859</v>
      </c>
      <c r="AK79" s="19">
        <f>(AI79/MAX($AI$11:$AI$134))*100</f>
        <v>3.5727302954685323E-30</v>
      </c>
    </row>
    <row r="80" spans="2:37" x14ac:dyDescent="0.25">
      <c r="B80" s="7">
        <f t="shared" si="13"/>
        <v>2</v>
      </c>
      <c r="C80" s="8">
        <f t="shared" si="14"/>
        <v>4</v>
      </c>
      <c r="D80" s="9">
        <f t="shared" si="15"/>
        <v>0</v>
      </c>
      <c r="E80" s="5">
        <f t="shared" si="16"/>
        <v>0</v>
      </c>
      <c r="F80" s="5">
        <f t="shared" si="17"/>
        <v>1</v>
      </c>
      <c r="G80" s="6">
        <f t="shared" si="18"/>
        <v>0</v>
      </c>
      <c r="H80" s="5">
        <f t="shared" si="19"/>
        <v>18.849555921538759</v>
      </c>
      <c r="I80" s="5">
        <f t="shared" si="20"/>
        <v>1</v>
      </c>
      <c r="J80" s="6">
        <f t="shared" si="21"/>
        <v>-7.3508907294517201E-16</v>
      </c>
      <c r="K80" s="7"/>
      <c r="L80" s="8"/>
      <c r="M80" s="9"/>
      <c r="N80" s="7"/>
      <c r="O80" s="8"/>
      <c r="P80" s="9"/>
      <c r="Q80" s="7"/>
      <c r="R80" s="8"/>
      <c r="S80" s="9"/>
      <c r="T80" s="7"/>
      <c r="U80" s="8"/>
      <c r="V80" s="9"/>
      <c r="W80" s="7"/>
      <c r="X80" s="8"/>
      <c r="Y80" s="9"/>
      <c r="Z80" s="7"/>
      <c r="AA80" s="8"/>
      <c r="AB80" s="9"/>
      <c r="AC80" s="19">
        <f>SQRT(((F80+I80)^2)+((G80+J80)^2))</f>
        <v>2</v>
      </c>
      <c r="AD80" s="19">
        <f t="shared" si="22"/>
        <v>4</v>
      </c>
      <c r="AE80" s="19">
        <f>ASIN((($AF$2)/(2*$AF$4))*SQRT(((B80^2)+(C80^2)+(D80^2))))</f>
        <v>0.54982839459788591</v>
      </c>
      <c r="AF80" s="19">
        <f>COUNTIF($AE$10:$AE$134,AE80)</f>
        <v>6</v>
      </c>
      <c r="AG80" s="19">
        <f>(2*2^2)/2^(COUNTIF(B80:D80,0))</f>
        <v>4</v>
      </c>
      <c r="AH80" s="19">
        <f t="shared" si="24"/>
        <v>4.4609986260611327</v>
      </c>
      <c r="AI80" s="19">
        <f t="shared" si="25"/>
        <v>428.25586810186871</v>
      </c>
      <c r="AJ80" s="19">
        <f t="shared" si="23"/>
        <v>31.502846466912494</v>
      </c>
      <c r="AK80" s="19">
        <f>(AI80/MAX($AI$11:$AI$134))*100</f>
        <v>10.017378166593652</v>
      </c>
    </row>
    <row r="81" spans="2:37" x14ac:dyDescent="0.25">
      <c r="B81" s="7">
        <f t="shared" si="13"/>
        <v>2</v>
      </c>
      <c r="C81" s="8">
        <f t="shared" si="14"/>
        <v>4</v>
      </c>
      <c r="D81" s="9">
        <f t="shared" si="15"/>
        <v>1</v>
      </c>
      <c r="E81" s="5">
        <f t="shared" si="16"/>
        <v>0</v>
      </c>
      <c r="F81" s="5">
        <f t="shared" si="17"/>
        <v>1</v>
      </c>
      <c r="G81" s="6">
        <f t="shared" si="18"/>
        <v>0</v>
      </c>
      <c r="H81" s="5">
        <f t="shared" si="19"/>
        <v>21.991148575128552</v>
      </c>
      <c r="I81" s="5">
        <f t="shared" si="20"/>
        <v>-1</v>
      </c>
      <c r="J81" s="6">
        <f t="shared" si="21"/>
        <v>8.5760391843603401E-16</v>
      </c>
      <c r="K81" s="7"/>
      <c r="L81" s="8"/>
      <c r="M81" s="9"/>
      <c r="N81" s="7"/>
      <c r="O81" s="8"/>
      <c r="P81" s="9"/>
      <c r="Q81" s="7"/>
      <c r="R81" s="8"/>
      <c r="S81" s="9"/>
      <c r="T81" s="7"/>
      <c r="U81" s="8"/>
      <c r="V81" s="9"/>
      <c r="W81" s="7"/>
      <c r="X81" s="8"/>
      <c r="Y81" s="9"/>
      <c r="Z81" s="7"/>
      <c r="AA81" s="8"/>
      <c r="AB81" s="9"/>
      <c r="AC81" s="19">
        <f>SQRT(((F81+I81)^2)+((G81+J81)^2))</f>
        <v>8.5760391843603401E-16</v>
      </c>
      <c r="AD81" s="19">
        <f t="shared" si="22"/>
        <v>7.3548448091683967E-31</v>
      </c>
      <c r="AE81" s="19">
        <f>ASIN((($AF$2)/(2*$AF$4))*SQRT(((B81^2)+(C81^2)+(D81^2))))</f>
        <v>0.56503468654576849</v>
      </c>
      <c r="AF81" s="19">
        <f>COUNTIF($AE$10:$AE$134,AE81)</f>
        <v>6</v>
      </c>
      <c r="AG81" s="19">
        <f>(2*2^2)/2^(COUNTIF(B81:D81,0))</f>
        <v>8</v>
      </c>
      <c r="AH81" s="19">
        <f t="shared" si="24"/>
        <v>4.1668918326217899</v>
      </c>
      <c r="AI81" s="19">
        <f t="shared" si="25"/>
        <v>1.4710484527451789E-28</v>
      </c>
      <c r="AJ81" s="19">
        <f t="shared" si="23"/>
        <v>32.374102817569934</v>
      </c>
      <c r="AK81" s="19">
        <f>(AI81/MAX($AI$11:$AI$134))*100</f>
        <v>3.4409449467311634E-30</v>
      </c>
    </row>
    <row r="82" spans="2:37" x14ac:dyDescent="0.25">
      <c r="B82" s="7">
        <f t="shared" si="13"/>
        <v>2</v>
      </c>
      <c r="C82" s="8">
        <f t="shared" si="14"/>
        <v>4</v>
      </c>
      <c r="D82" s="9">
        <f t="shared" si="15"/>
        <v>2</v>
      </c>
      <c r="E82" s="5">
        <f t="shared" si="16"/>
        <v>0</v>
      </c>
      <c r="F82" s="5">
        <f t="shared" si="17"/>
        <v>1</v>
      </c>
      <c r="G82" s="6">
        <f t="shared" si="18"/>
        <v>0</v>
      </c>
      <c r="H82" s="5">
        <f t="shared" si="19"/>
        <v>25.132741228718345</v>
      </c>
      <c r="I82" s="5">
        <f t="shared" si="20"/>
        <v>1</v>
      </c>
      <c r="J82" s="6">
        <f t="shared" si="21"/>
        <v>-9.8011876392689601E-16</v>
      </c>
      <c r="K82" s="7"/>
      <c r="L82" s="8"/>
      <c r="M82" s="9"/>
      <c r="N82" s="7"/>
      <c r="O82" s="8"/>
      <c r="P82" s="9"/>
      <c r="Q82" s="7"/>
      <c r="R82" s="8"/>
      <c r="S82" s="9"/>
      <c r="T82" s="7"/>
      <c r="U82" s="8"/>
      <c r="V82" s="9"/>
      <c r="W82" s="7"/>
      <c r="X82" s="8"/>
      <c r="Y82" s="9"/>
      <c r="Z82" s="7"/>
      <c r="AA82" s="8"/>
      <c r="AB82" s="9"/>
      <c r="AC82" s="19">
        <f>SQRT(((F82+I82)^2)+((G82+J82)^2))</f>
        <v>2</v>
      </c>
      <c r="AD82" s="19">
        <f t="shared" si="22"/>
        <v>4</v>
      </c>
      <c r="AE82" s="19">
        <f>ASIN((($AF$2)/(2*$AF$4))*SQRT(((B82^2)+(C82^2)+(D82^2))))</f>
        <v>0.60944796928560108</v>
      </c>
      <c r="AF82" s="19">
        <f>COUNTIF($AE$10:$AE$134,AE82)</f>
        <v>3</v>
      </c>
      <c r="AG82" s="19">
        <f>(2*2^2)/2^(COUNTIF(B82:D82,0))</f>
        <v>8</v>
      </c>
      <c r="AH82" s="19">
        <f t="shared" si="24"/>
        <v>3.4487238008976173</v>
      </c>
      <c r="AI82" s="19">
        <f t="shared" si="25"/>
        <v>331.07748488617125</v>
      </c>
      <c r="AJ82" s="19">
        <f t="shared" si="23"/>
        <v>34.918796472883564</v>
      </c>
      <c r="AK82" s="19">
        <f>(AI82/MAX($AI$11:$AI$134))*100</f>
        <v>7.7442683581876173</v>
      </c>
    </row>
    <row r="83" spans="2:37" x14ac:dyDescent="0.25">
      <c r="B83" s="7">
        <f t="shared" si="13"/>
        <v>2</v>
      </c>
      <c r="C83" s="8">
        <f t="shared" si="14"/>
        <v>4</v>
      </c>
      <c r="D83" s="9">
        <f t="shared" si="15"/>
        <v>3</v>
      </c>
      <c r="E83" s="5">
        <f t="shared" si="16"/>
        <v>0</v>
      </c>
      <c r="F83" s="5">
        <f t="shared" si="17"/>
        <v>1</v>
      </c>
      <c r="G83" s="6">
        <f t="shared" si="18"/>
        <v>0</v>
      </c>
      <c r="H83" s="5">
        <f t="shared" si="19"/>
        <v>28.274333882308138</v>
      </c>
      <c r="I83" s="5">
        <f t="shared" si="20"/>
        <v>-1</v>
      </c>
      <c r="J83" s="6">
        <f t="shared" si="21"/>
        <v>1.102633609417758E-15</v>
      </c>
      <c r="K83" s="7"/>
      <c r="L83" s="8"/>
      <c r="M83" s="9"/>
      <c r="N83" s="7"/>
      <c r="O83" s="8"/>
      <c r="P83" s="9"/>
      <c r="Q83" s="7"/>
      <c r="R83" s="8"/>
      <c r="S83" s="9"/>
      <c r="T83" s="7"/>
      <c r="U83" s="8"/>
      <c r="V83" s="9"/>
      <c r="W83" s="7"/>
      <c r="X83" s="8"/>
      <c r="Y83" s="9"/>
      <c r="Z83" s="7"/>
      <c r="AA83" s="8"/>
      <c r="AB83" s="9"/>
      <c r="AC83" s="19">
        <f>SQRT(((F83+I83)^2)+((G83+J83)^2))</f>
        <v>1.102633609417758E-15</v>
      </c>
      <c r="AD83" s="19">
        <f t="shared" si="22"/>
        <v>1.2158008766176329E-30</v>
      </c>
      <c r="AE83" s="19">
        <f>ASIN((($AF$2)/(2*$AF$4))*SQRT(((B83^2)+(C83^2)+(D83^2))))</f>
        <v>0.6805525747725214</v>
      </c>
      <c r="AF83" s="19">
        <f>COUNTIF($AE$10:$AE$134,AE83)</f>
        <v>6</v>
      </c>
      <c r="AG83" s="19">
        <f>(2*2^2)/2^(COUNTIF(B83:D83,0))</f>
        <v>8</v>
      </c>
      <c r="AH83" s="19">
        <f t="shared" si="24"/>
        <v>2.6172535434590976</v>
      </c>
      <c r="AI83" s="19">
        <f t="shared" si="25"/>
        <v>1.5273883931847248E-28</v>
      </c>
      <c r="AJ83" s="19">
        <f t="shared" si="23"/>
        <v>38.992790271226859</v>
      </c>
      <c r="AK83" s="19">
        <f>(AI83/MAX($AI$11:$AI$134))*100</f>
        <v>3.5727302954685323E-30</v>
      </c>
    </row>
    <row r="84" spans="2:37" x14ac:dyDescent="0.25">
      <c r="B84" s="7">
        <f t="shared" si="13"/>
        <v>2</v>
      </c>
      <c r="C84" s="8">
        <f t="shared" si="14"/>
        <v>4</v>
      </c>
      <c r="D84" s="9">
        <f t="shared" si="15"/>
        <v>4</v>
      </c>
      <c r="E84" s="5">
        <f t="shared" si="16"/>
        <v>0</v>
      </c>
      <c r="F84" s="5">
        <f t="shared" si="17"/>
        <v>1</v>
      </c>
      <c r="G84" s="6">
        <f t="shared" si="18"/>
        <v>0</v>
      </c>
      <c r="H84" s="5">
        <f t="shared" si="19"/>
        <v>31.415926535897931</v>
      </c>
      <c r="I84" s="5">
        <f t="shared" si="20"/>
        <v>1</v>
      </c>
      <c r="J84" s="6">
        <f t="shared" si="21"/>
        <v>-1.22514845490862E-15</v>
      </c>
      <c r="K84" s="7"/>
      <c r="L84" s="8"/>
      <c r="M84" s="9"/>
      <c r="N84" s="7"/>
      <c r="O84" s="8"/>
      <c r="P84" s="9"/>
      <c r="Q84" s="7"/>
      <c r="R84" s="8"/>
      <c r="S84" s="9"/>
      <c r="T84" s="7"/>
      <c r="U84" s="8"/>
      <c r="V84" s="9"/>
      <c r="W84" s="7"/>
      <c r="X84" s="8"/>
      <c r="Y84" s="9"/>
      <c r="Z84" s="7"/>
      <c r="AA84" s="8"/>
      <c r="AB84" s="9"/>
      <c r="AC84" s="19">
        <f>SQRT(((F84+I84)^2)+((G84+J84)^2))</f>
        <v>2</v>
      </c>
      <c r="AD84" s="19">
        <f t="shared" si="22"/>
        <v>4</v>
      </c>
      <c r="AE84" s="19">
        <f>ASIN((($AF$2)/(2*$AF$4))*SQRT(((B84^2)+(C84^2)+(D84^2))))</f>
        <v>0.7768859821949502</v>
      </c>
      <c r="AF84" s="19">
        <f>COUNTIF($AE$10:$AE$134,AE84)</f>
        <v>3</v>
      </c>
      <c r="AG84" s="19">
        <f>(2*2^2)/2^(COUNTIF(B84:D84,0))</f>
        <v>8</v>
      </c>
      <c r="AH84" s="19">
        <f t="shared" si="24"/>
        <v>1.8797789706175154</v>
      </c>
      <c r="AI84" s="19">
        <f t="shared" si="25"/>
        <v>180.45878117928149</v>
      </c>
      <c r="AJ84" s="19">
        <f t="shared" si="23"/>
        <v>44.512287942646267</v>
      </c>
      <c r="AK84" s="19">
        <f>(AI84/MAX($AI$11:$AI$134))*100</f>
        <v>4.2211303783593097</v>
      </c>
    </row>
    <row r="85" spans="2:37" x14ac:dyDescent="0.25">
      <c r="B85" s="7">
        <f t="shared" si="13"/>
        <v>3</v>
      </c>
      <c r="C85" s="8">
        <f t="shared" si="14"/>
        <v>0</v>
      </c>
      <c r="D85" s="9">
        <f t="shared" si="15"/>
        <v>0</v>
      </c>
      <c r="E85" s="5">
        <f t="shared" si="16"/>
        <v>0</v>
      </c>
      <c r="F85" s="5">
        <f t="shared" si="17"/>
        <v>1</v>
      </c>
      <c r="G85" s="6">
        <f t="shared" si="18"/>
        <v>0</v>
      </c>
      <c r="H85" s="5">
        <f t="shared" si="19"/>
        <v>9.4247779607693793</v>
      </c>
      <c r="I85" s="5">
        <f t="shared" si="20"/>
        <v>-1</v>
      </c>
      <c r="J85" s="6">
        <f t="shared" si="21"/>
        <v>3.67544536472586E-16</v>
      </c>
      <c r="K85" s="7"/>
      <c r="L85" s="8"/>
      <c r="M85" s="9"/>
      <c r="N85" s="7"/>
      <c r="O85" s="8"/>
      <c r="P85" s="9"/>
      <c r="Q85" s="7"/>
      <c r="R85" s="8"/>
      <c r="S85" s="9"/>
      <c r="T85" s="7"/>
      <c r="U85" s="8"/>
      <c r="V85" s="9"/>
      <c r="W85" s="7"/>
      <c r="X85" s="8"/>
      <c r="Y85" s="9"/>
      <c r="Z85" s="7"/>
      <c r="AA85" s="8"/>
      <c r="AB85" s="9"/>
      <c r="AC85" s="19">
        <f>SQRT(((F85+I85)^2)+((G85+J85)^2))</f>
        <v>3.67544536472586E-16</v>
      </c>
      <c r="AD85" s="19">
        <f t="shared" si="22"/>
        <v>1.350889862908481E-31</v>
      </c>
      <c r="AE85" s="19">
        <f>ASIN((($AF$2)/(2*$AF$4))*SQRT(((B85^2)+(C85^2)+(D85^2))))</f>
        <v>0.35813813241945275</v>
      </c>
      <c r="AF85" s="19">
        <f>COUNTIF($AE$10:$AE$134,AE85)</f>
        <v>6</v>
      </c>
      <c r="AG85" s="19">
        <f>(2*2^2)/2^(COUNTIF(B85:D85,0))</f>
        <v>2</v>
      </c>
      <c r="AH85" s="19">
        <f t="shared" si="24"/>
        <v>13.027875169158746</v>
      </c>
      <c r="AI85" s="19">
        <f t="shared" si="25"/>
        <v>2.1119069401504394E-29</v>
      </c>
      <c r="AJ85" s="19">
        <f t="shared" si="23"/>
        <v>20.519803470332043</v>
      </c>
      <c r="AK85" s="19">
        <f>(AI85/MAX($AI$11:$AI$134))*100</f>
        <v>4.939983791911129E-31</v>
      </c>
    </row>
    <row r="86" spans="2:37" x14ac:dyDescent="0.25">
      <c r="B86" s="7">
        <f t="shared" si="13"/>
        <v>3</v>
      </c>
      <c r="C86" s="8">
        <f t="shared" si="14"/>
        <v>0</v>
      </c>
      <c r="D86" s="9">
        <f t="shared" si="15"/>
        <v>1</v>
      </c>
      <c r="E86" s="5">
        <f t="shared" si="16"/>
        <v>0</v>
      </c>
      <c r="F86" s="5">
        <f t="shared" si="17"/>
        <v>1</v>
      </c>
      <c r="G86" s="6">
        <f t="shared" si="18"/>
        <v>0</v>
      </c>
      <c r="H86" s="5">
        <f t="shared" si="19"/>
        <v>12.566370614359172</v>
      </c>
      <c r="I86" s="5">
        <f t="shared" si="20"/>
        <v>1</v>
      </c>
      <c r="J86" s="6">
        <f t="shared" si="21"/>
        <v>-4.90059381963448E-16</v>
      </c>
      <c r="K86" s="7"/>
      <c r="L86" s="8"/>
      <c r="M86" s="9"/>
      <c r="N86" s="7"/>
      <c r="O86" s="8"/>
      <c r="P86" s="9"/>
      <c r="Q86" s="7"/>
      <c r="R86" s="8"/>
      <c r="S86" s="9"/>
      <c r="T86" s="7"/>
      <c r="U86" s="8"/>
      <c r="V86" s="9"/>
      <c r="W86" s="7"/>
      <c r="X86" s="8"/>
      <c r="Y86" s="9"/>
      <c r="Z86" s="7"/>
      <c r="AA86" s="8"/>
      <c r="AB86" s="9"/>
      <c r="AC86" s="19">
        <f>SQRT(((F86+I86)^2)+((G86+J86)^2))</f>
        <v>2</v>
      </c>
      <c r="AD86" s="19">
        <f t="shared" si="22"/>
        <v>4</v>
      </c>
      <c r="AE86" s="19">
        <f>ASIN((($AF$2)/(2*$AF$4))*SQRT(((B86^2)+(C86^2)+(D86^2))))</f>
        <v>0.37846252228850752</v>
      </c>
      <c r="AF86" s="19">
        <f>COUNTIF($AE$10:$AE$134,AE86)</f>
        <v>6</v>
      </c>
      <c r="AG86" s="19">
        <f>(2*2^2)/2^(COUNTIF(B86:D86,0))</f>
        <v>4</v>
      </c>
      <c r="AH86" s="19">
        <f t="shared" si="24"/>
        <v>11.348613394112908</v>
      </c>
      <c r="AI86" s="19">
        <f t="shared" si="25"/>
        <v>1089.4668858348391</v>
      </c>
      <c r="AJ86" s="19">
        <f t="shared" si="23"/>
        <v>21.684305231007333</v>
      </c>
      <c r="AK86" s="19">
        <f>(AI86/MAX($AI$11:$AI$134))*100</f>
        <v>25.483834801284477</v>
      </c>
    </row>
    <row r="87" spans="2:37" x14ac:dyDescent="0.25">
      <c r="B87" s="7">
        <f t="shared" si="13"/>
        <v>3</v>
      </c>
      <c r="C87" s="8">
        <f t="shared" si="14"/>
        <v>0</v>
      </c>
      <c r="D87" s="9">
        <f t="shared" si="15"/>
        <v>2</v>
      </c>
      <c r="E87" s="5">
        <f t="shared" si="16"/>
        <v>0</v>
      </c>
      <c r="F87" s="5">
        <f t="shared" si="17"/>
        <v>1</v>
      </c>
      <c r="G87" s="6">
        <f t="shared" si="18"/>
        <v>0</v>
      </c>
      <c r="H87" s="5">
        <f t="shared" si="19"/>
        <v>15.707963267948966</v>
      </c>
      <c r="I87" s="5">
        <f t="shared" si="20"/>
        <v>-1</v>
      </c>
      <c r="J87" s="6">
        <f t="shared" si="21"/>
        <v>6.1257422745431001E-16</v>
      </c>
      <c r="K87" s="7"/>
      <c r="L87" s="8"/>
      <c r="M87" s="9"/>
      <c r="N87" s="7"/>
      <c r="O87" s="8"/>
      <c r="P87" s="9"/>
      <c r="Q87" s="7"/>
      <c r="R87" s="8"/>
      <c r="S87" s="9"/>
      <c r="T87" s="7"/>
      <c r="U87" s="8"/>
      <c r="V87" s="9"/>
      <c r="W87" s="7"/>
      <c r="X87" s="8"/>
      <c r="Y87" s="9"/>
      <c r="Z87" s="7"/>
      <c r="AA87" s="8"/>
      <c r="AB87" s="9"/>
      <c r="AC87" s="19">
        <f>SQRT(((F87+I87)^2)+((G87+J87)^2))</f>
        <v>6.1257422745431001E-16</v>
      </c>
      <c r="AD87" s="19">
        <f t="shared" si="22"/>
        <v>3.7524718414124473E-31</v>
      </c>
      <c r="AE87" s="19">
        <f>ASIN((($AF$2)/(2*$AF$4))*SQRT(((B87^2)+(C87^2)+(D87^2))))</f>
        <v>0.43486278460196853</v>
      </c>
      <c r="AF87" s="19">
        <f>COUNTIF($AE$10:$AE$134,AE87)</f>
        <v>6</v>
      </c>
      <c r="AG87" s="19">
        <f>(2*2^2)/2^(COUNTIF(B87:D87,0))</f>
        <v>4</v>
      </c>
      <c r="AH87" s="19">
        <f t="shared" si="24"/>
        <v>8.0189848645738895</v>
      </c>
      <c r="AI87" s="19">
        <f t="shared" si="25"/>
        <v>7.2218435762462709E-29</v>
      </c>
      <c r="AJ87" s="19">
        <f t="shared" si="23"/>
        <v>24.9158022249994</v>
      </c>
      <c r="AK87" s="19">
        <f>(AI87/MAX($AI$11:$AI$134))*100</f>
        <v>1.6892690457200143E-30</v>
      </c>
    </row>
    <row r="88" spans="2:37" x14ac:dyDescent="0.25">
      <c r="B88" s="7">
        <f t="shared" si="13"/>
        <v>3</v>
      </c>
      <c r="C88" s="8">
        <f t="shared" si="14"/>
        <v>0</v>
      </c>
      <c r="D88" s="9">
        <f t="shared" si="15"/>
        <v>3</v>
      </c>
      <c r="E88" s="5">
        <f t="shared" si="16"/>
        <v>0</v>
      </c>
      <c r="F88" s="5">
        <f t="shared" si="17"/>
        <v>1</v>
      </c>
      <c r="G88" s="6">
        <f t="shared" si="18"/>
        <v>0</v>
      </c>
      <c r="H88" s="5">
        <f t="shared" si="19"/>
        <v>18.849555921538759</v>
      </c>
      <c r="I88" s="5">
        <f t="shared" si="20"/>
        <v>1</v>
      </c>
      <c r="J88" s="6">
        <f t="shared" si="21"/>
        <v>-7.3508907294517201E-16</v>
      </c>
      <c r="K88" s="7"/>
      <c r="L88" s="8"/>
      <c r="M88" s="9"/>
      <c r="N88" s="7"/>
      <c r="O88" s="8"/>
      <c r="P88" s="9"/>
      <c r="Q88" s="7"/>
      <c r="R88" s="8"/>
      <c r="S88" s="9"/>
      <c r="T88" s="7"/>
      <c r="U88" s="8"/>
      <c r="V88" s="9"/>
      <c r="W88" s="7"/>
      <c r="X88" s="8"/>
      <c r="Y88" s="9"/>
      <c r="Z88" s="7"/>
      <c r="AA88" s="8"/>
      <c r="AB88" s="9"/>
      <c r="AC88" s="19">
        <f>SQRT(((F88+I88)^2)+((G88+J88)^2))</f>
        <v>2</v>
      </c>
      <c r="AD88" s="19">
        <f t="shared" si="22"/>
        <v>4</v>
      </c>
      <c r="AE88" s="19">
        <f>ASIN((($AF$2)/(2*$AF$4))*SQRT(((B88^2)+(C88^2)+(D88^2))))</f>
        <v>0.51867039999657016</v>
      </c>
      <c r="AF88" s="19">
        <f>COUNTIF($AE$10:$AE$134,AE88)</f>
        <v>6</v>
      </c>
      <c r="AG88" s="19">
        <f>(2*2^2)/2^(COUNTIF(B88:D88,0))</f>
        <v>4</v>
      </c>
      <c r="AH88" s="19">
        <f t="shared" si="24"/>
        <v>5.1614454307372135</v>
      </c>
      <c r="AI88" s="19">
        <f t="shared" si="25"/>
        <v>495.4987613507725</v>
      </c>
      <c r="AJ88" s="19">
        <f t="shared" si="23"/>
        <v>29.717624878165697</v>
      </c>
      <c r="AK88" s="19">
        <f>(AI88/MAX($AI$11:$AI$134))*100</f>
        <v>11.590263772751717</v>
      </c>
    </row>
    <row r="89" spans="2:37" x14ac:dyDescent="0.25">
      <c r="B89" s="7">
        <f t="shared" si="13"/>
        <v>3</v>
      </c>
      <c r="C89" s="8">
        <f t="shared" si="14"/>
        <v>0</v>
      </c>
      <c r="D89" s="9">
        <f t="shared" si="15"/>
        <v>4</v>
      </c>
      <c r="E89" s="5">
        <f t="shared" si="16"/>
        <v>0</v>
      </c>
      <c r="F89" s="5">
        <f t="shared" si="17"/>
        <v>1</v>
      </c>
      <c r="G89" s="6">
        <f t="shared" si="18"/>
        <v>0</v>
      </c>
      <c r="H89" s="5">
        <f t="shared" si="19"/>
        <v>21.991148575128552</v>
      </c>
      <c r="I89" s="5">
        <f t="shared" si="20"/>
        <v>-1</v>
      </c>
      <c r="J89" s="6">
        <f t="shared" si="21"/>
        <v>8.5760391843603401E-16</v>
      </c>
      <c r="K89" s="7"/>
      <c r="L89" s="8"/>
      <c r="M89" s="9"/>
      <c r="N89" s="7"/>
      <c r="O89" s="8"/>
      <c r="P89" s="9"/>
      <c r="Q89" s="7"/>
      <c r="R89" s="8"/>
      <c r="S89" s="9"/>
      <c r="T89" s="7"/>
      <c r="U89" s="8"/>
      <c r="V89" s="9"/>
      <c r="W89" s="7"/>
      <c r="X89" s="8"/>
      <c r="Y89" s="9"/>
      <c r="Z89" s="7"/>
      <c r="AA89" s="8"/>
      <c r="AB89" s="9"/>
      <c r="AC89" s="19">
        <f>SQRT(((F89+I89)^2)+((G89+J89)^2))</f>
        <v>8.5760391843603401E-16</v>
      </c>
      <c r="AD89" s="19">
        <f t="shared" si="22"/>
        <v>7.3548448091683967E-31</v>
      </c>
      <c r="AE89" s="19">
        <f>ASIN((($AF$2)/(2*$AF$4))*SQRT(((B89^2)+(C89^2)+(D89^2))))</f>
        <v>0.62391682253696912</v>
      </c>
      <c r="AF89" s="19">
        <f>COUNTIF($AE$10:$AE$134,AE89)</f>
        <v>6</v>
      </c>
      <c r="AG89" s="19">
        <f>(2*2^2)/2^(COUNTIF(B89:D89,0))</f>
        <v>4</v>
      </c>
      <c r="AH89" s="19">
        <f t="shared" si="24"/>
        <v>3.2522450477551805</v>
      </c>
      <c r="AI89" s="19">
        <f t="shared" si="25"/>
        <v>5.7407418258301953E-29</v>
      </c>
      <c r="AJ89" s="19">
        <f t="shared" si="23"/>
        <v>35.747800698581095</v>
      </c>
      <c r="AK89" s="19">
        <f>(AI89/MAX($AI$11:$AI$134))*100</f>
        <v>1.3428229735883785E-30</v>
      </c>
    </row>
    <row r="90" spans="2:37" x14ac:dyDescent="0.25">
      <c r="B90" s="7">
        <f t="shared" si="13"/>
        <v>3</v>
      </c>
      <c r="C90" s="8">
        <f t="shared" si="14"/>
        <v>1</v>
      </c>
      <c r="D90" s="9">
        <f t="shared" si="15"/>
        <v>0</v>
      </c>
      <c r="E90" s="5">
        <f t="shared" si="16"/>
        <v>0</v>
      </c>
      <c r="F90" s="5">
        <f t="shared" si="17"/>
        <v>1</v>
      </c>
      <c r="G90" s="6">
        <f t="shared" si="18"/>
        <v>0</v>
      </c>
      <c r="H90" s="5">
        <f t="shared" si="19"/>
        <v>12.566370614359172</v>
      </c>
      <c r="I90" s="5">
        <f t="shared" si="20"/>
        <v>1</v>
      </c>
      <c r="J90" s="6">
        <f t="shared" si="21"/>
        <v>-4.90059381963448E-16</v>
      </c>
      <c r="K90" s="7"/>
      <c r="L90" s="8"/>
      <c r="M90" s="9"/>
      <c r="N90" s="7"/>
      <c r="O90" s="8"/>
      <c r="P90" s="9"/>
      <c r="Q90" s="7"/>
      <c r="R90" s="8"/>
      <c r="S90" s="9"/>
      <c r="T90" s="7"/>
      <c r="U90" s="8"/>
      <c r="V90" s="9"/>
      <c r="W90" s="7"/>
      <c r="X90" s="8"/>
      <c r="Y90" s="9"/>
      <c r="Z90" s="7"/>
      <c r="AA90" s="8"/>
      <c r="AB90" s="9"/>
      <c r="AC90" s="19">
        <f>SQRT(((F90+I90)^2)+((G90+J90)^2))</f>
        <v>2</v>
      </c>
      <c r="AD90" s="19">
        <f t="shared" si="22"/>
        <v>4</v>
      </c>
      <c r="AE90" s="19">
        <f>ASIN((($AF$2)/(2*$AF$4))*SQRT(((B90^2)+(C90^2)+(D90^2))))</f>
        <v>0.37846252228850752</v>
      </c>
      <c r="AF90" s="19">
        <f>COUNTIF($AE$10:$AE$134,AE90)</f>
        <v>6</v>
      </c>
      <c r="AG90" s="19">
        <f>(2*2^2)/2^(COUNTIF(B90:D90,0))</f>
        <v>4</v>
      </c>
      <c r="AH90" s="19">
        <f t="shared" si="24"/>
        <v>11.348613394112908</v>
      </c>
      <c r="AI90" s="19">
        <f t="shared" si="25"/>
        <v>1089.4668858348391</v>
      </c>
      <c r="AJ90" s="19">
        <f t="shared" si="23"/>
        <v>21.684305231007333</v>
      </c>
      <c r="AK90" s="19">
        <f>(AI90/MAX($AI$11:$AI$134))*100</f>
        <v>25.483834801284477</v>
      </c>
    </row>
    <row r="91" spans="2:37" x14ac:dyDescent="0.25">
      <c r="B91" s="7">
        <f t="shared" si="13"/>
        <v>3</v>
      </c>
      <c r="C91" s="8">
        <f t="shared" si="14"/>
        <v>1</v>
      </c>
      <c r="D91" s="9">
        <f t="shared" si="15"/>
        <v>1</v>
      </c>
      <c r="E91" s="5">
        <f t="shared" si="16"/>
        <v>0</v>
      </c>
      <c r="F91" s="5">
        <f t="shared" si="17"/>
        <v>1</v>
      </c>
      <c r="G91" s="6">
        <f t="shared" si="18"/>
        <v>0</v>
      </c>
      <c r="H91" s="5">
        <f t="shared" si="19"/>
        <v>15.707963267948966</v>
      </c>
      <c r="I91" s="5">
        <f t="shared" si="20"/>
        <v>-1</v>
      </c>
      <c r="J91" s="6">
        <f t="shared" si="21"/>
        <v>6.1257422745431001E-16</v>
      </c>
      <c r="K91" s="7"/>
      <c r="L91" s="8"/>
      <c r="M91" s="9"/>
      <c r="N91" s="7"/>
      <c r="O91" s="8"/>
      <c r="P91" s="9"/>
      <c r="Q91" s="7"/>
      <c r="R91" s="8"/>
      <c r="S91" s="9"/>
      <c r="T91" s="7"/>
      <c r="U91" s="8"/>
      <c r="V91" s="9"/>
      <c r="W91" s="7"/>
      <c r="X91" s="8"/>
      <c r="Y91" s="9"/>
      <c r="Z91" s="7"/>
      <c r="AA91" s="8"/>
      <c r="AB91" s="9"/>
      <c r="AC91" s="19">
        <f>SQRT(((F91+I91)^2)+((G91+J91)^2))</f>
        <v>6.1257422745431001E-16</v>
      </c>
      <c r="AD91" s="19">
        <f t="shared" si="22"/>
        <v>3.7524718414124473E-31</v>
      </c>
      <c r="AE91" s="19">
        <f>ASIN((($AF$2)/(2*$AF$4))*SQRT(((B91^2)+(C91^2)+(D91^2))))</f>
        <v>0.39794714733066572</v>
      </c>
      <c r="AF91" s="19">
        <f>COUNTIF($AE$10:$AE$134,AE91)</f>
        <v>3</v>
      </c>
      <c r="AG91" s="19">
        <f>(2*2^2)/2^(COUNTIF(B91:D91,0))</f>
        <v>8</v>
      </c>
      <c r="AH91" s="19">
        <f t="shared" si="24"/>
        <v>10.010056077092104</v>
      </c>
      <c r="AI91" s="19">
        <f t="shared" si="25"/>
        <v>9.0149888544594394E-29</v>
      </c>
      <c r="AJ91" s="19">
        <f t="shared" si="23"/>
        <v>22.80069201131791</v>
      </c>
      <c r="AK91" s="19">
        <f>(AI91/MAX($AI$11:$AI$134))*100</f>
        <v>2.1087055484611829E-30</v>
      </c>
    </row>
    <row r="92" spans="2:37" x14ac:dyDescent="0.25">
      <c r="B92" s="7">
        <f t="shared" si="13"/>
        <v>3</v>
      </c>
      <c r="C92" s="8">
        <f t="shared" si="14"/>
        <v>1</v>
      </c>
      <c r="D92" s="9">
        <f t="shared" si="15"/>
        <v>2</v>
      </c>
      <c r="E92" s="5">
        <f t="shared" si="16"/>
        <v>0</v>
      </c>
      <c r="F92" s="5">
        <f t="shared" si="17"/>
        <v>1</v>
      </c>
      <c r="G92" s="6">
        <f t="shared" si="18"/>
        <v>0</v>
      </c>
      <c r="H92" s="5">
        <f t="shared" si="19"/>
        <v>18.849555921538759</v>
      </c>
      <c r="I92" s="5">
        <f t="shared" si="20"/>
        <v>1</v>
      </c>
      <c r="J92" s="6">
        <f t="shared" si="21"/>
        <v>-7.3508907294517201E-16</v>
      </c>
      <c r="K92" s="7"/>
      <c r="L92" s="8"/>
      <c r="M92" s="9"/>
      <c r="N92" s="7"/>
      <c r="O92" s="8"/>
      <c r="P92" s="9"/>
      <c r="Q92" s="7"/>
      <c r="R92" s="8"/>
      <c r="S92" s="9"/>
      <c r="T92" s="7"/>
      <c r="U92" s="8"/>
      <c r="V92" s="9"/>
      <c r="W92" s="7"/>
      <c r="X92" s="8"/>
      <c r="Y92" s="9"/>
      <c r="Z92" s="7"/>
      <c r="AA92" s="8"/>
      <c r="AB92" s="9"/>
      <c r="AC92" s="19">
        <f>SQRT(((F92+I92)^2)+((G92+J92)^2))</f>
        <v>2</v>
      </c>
      <c r="AD92" s="19">
        <f t="shared" si="22"/>
        <v>4</v>
      </c>
      <c r="AE92" s="19">
        <f>ASIN((($AF$2)/(2*$AF$4))*SQRT(((B92^2)+(C92^2)+(D92^2))))</f>
        <v>0.45247088228738558</v>
      </c>
      <c r="AF92" s="19">
        <f>COUNTIF($AE$10:$AE$134,AE92)</f>
        <v>6</v>
      </c>
      <c r="AG92" s="19">
        <f>(2*2^2)/2^(COUNTIF(B92:D92,0))</f>
        <v>8</v>
      </c>
      <c r="AH92" s="19">
        <f t="shared" si="24"/>
        <v>7.2614509636643092</v>
      </c>
      <c r="AI92" s="19">
        <f t="shared" si="25"/>
        <v>1394.1985850235474</v>
      </c>
      <c r="AJ92" s="19">
        <f t="shared" si="23"/>
        <v>25.924671907627872</v>
      </c>
      <c r="AK92" s="19">
        <f>(AI92/MAX($AI$11:$AI$134))*100</f>
        <v>32.611846108290848</v>
      </c>
    </row>
    <row r="93" spans="2:37" x14ac:dyDescent="0.25">
      <c r="B93" s="7">
        <f t="shared" si="13"/>
        <v>3</v>
      </c>
      <c r="C93" s="8">
        <f t="shared" si="14"/>
        <v>1</v>
      </c>
      <c r="D93" s="9">
        <f t="shared" si="15"/>
        <v>3</v>
      </c>
      <c r="E93" s="5">
        <f t="shared" si="16"/>
        <v>0</v>
      </c>
      <c r="F93" s="5">
        <f t="shared" si="17"/>
        <v>1</v>
      </c>
      <c r="G93" s="6">
        <f t="shared" si="18"/>
        <v>0</v>
      </c>
      <c r="H93" s="5">
        <f t="shared" si="19"/>
        <v>21.991148575128552</v>
      </c>
      <c r="I93" s="5">
        <f t="shared" si="20"/>
        <v>-1</v>
      </c>
      <c r="J93" s="6">
        <f t="shared" si="21"/>
        <v>8.5760391843603401E-16</v>
      </c>
      <c r="K93" s="7"/>
      <c r="L93" s="8"/>
      <c r="M93" s="9"/>
      <c r="N93" s="7"/>
      <c r="O93" s="8"/>
      <c r="P93" s="9"/>
      <c r="Q93" s="7"/>
      <c r="R93" s="8"/>
      <c r="S93" s="9"/>
      <c r="T93" s="7"/>
      <c r="U93" s="8"/>
      <c r="V93" s="9"/>
      <c r="W93" s="7"/>
      <c r="X93" s="8"/>
      <c r="Y93" s="9"/>
      <c r="Z93" s="7"/>
      <c r="AA93" s="8"/>
      <c r="AB93" s="9"/>
      <c r="AC93" s="19">
        <f>SQRT(((F93+I93)^2)+((G93+J93)^2))</f>
        <v>8.5760391843603401E-16</v>
      </c>
      <c r="AD93" s="19">
        <f t="shared" si="22"/>
        <v>7.3548448091683967E-31</v>
      </c>
      <c r="AE93" s="19">
        <f>ASIN((($AF$2)/(2*$AF$4))*SQRT(((B93^2)+(C93^2)+(D93^2))))</f>
        <v>0.53438269214038292</v>
      </c>
      <c r="AF93" s="19">
        <f>COUNTIF($AE$10:$AE$134,AE93)</f>
        <v>3</v>
      </c>
      <c r="AG93" s="19">
        <f>(2*2^2)/2^(COUNTIF(B93:D93,0))</f>
        <v>8</v>
      </c>
      <c r="AH93" s="19">
        <f t="shared" si="24"/>
        <v>4.7903698043929062</v>
      </c>
      <c r="AI93" s="19">
        <f t="shared" si="25"/>
        <v>8.4557823575606862E-29</v>
      </c>
      <c r="AJ93" s="19">
        <f t="shared" si="23"/>
        <v>30.617872904482731</v>
      </c>
      <c r="AK93" s="19">
        <f>(AI93/MAX($AI$11:$AI$134))*100</f>
        <v>1.9779009671374216E-30</v>
      </c>
    </row>
    <row r="94" spans="2:37" x14ac:dyDescent="0.25">
      <c r="B94" s="7">
        <f t="shared" si="13"/>
        <v>3</v>
      </c>
      <c r="C94" s="8">
        <f t="shared" si="14"/>
        <v>1</v>
      </c>
      <c r="D94" s="9">
        <f t="shared" si="15"/>
        <v>4</v>
      </c>
      <c r="E94" s="5">
        <f t="shared" si="16"/>
        <v>0</v>
      </c>
      <c r="F94" s="5">
        <f t="shared" si="17"/>
        <v>1</v>
      </c>
      <c r="G94" s="6">
        <f t="shared" si="18"/>
        <v>0</v>
      </c>
      <c r="H94" s="5">
        <f t="shared" si="19"/>
        <v>25.132741228718345</v>
      </c>
      <c r="I94" s="5">
        <f t="shared" si="20"/>
        <v>1</v>
      </c>
      <c r="J94" s="6">
        <f t="shared" si="21"/>
        <v>-9.8011876392689601E-16</v>
      </c>
      <c r="K94" s="7"/>
      <c r="L94" s="8"/>
      <c r="M94" s="9"/>
      <c r="N94" s="7"/>
      <c r="O94" s="8"/>
      <c r="P94" s="9"/>
      <c r="Q94" s="7"/>
      <c r="R94" s="8"/>
      <c r="S94" s="9"/>
      <c r="T94" s="7"/>
      <c r="U94" s="8"/>
      <c r="V94" s="9"/>
      <c r="W94" s="7"/>
      <c r="X94" s="8"/>
      <c r="Y94" s="9"/>
      <c r="Z94" s="7"/>
      <c r="AA94" s="8"/>
      <c r="AB94" s="9"/>
      <c r="AC94" s="19">
        <f>SQRT(((F94+I94)^2)+((G94+J94)^2))</f>
        <v>2</v>
      </c>
      <c r="AD94" s="19">
        <f t="shared" si="22"/>
        <v>4</v>
      </c>
      <c r="AE94" s="19">
        <f>ASIN((($AF$2)/(2*$AF$4))*SQRT(((B94^2)+(C94^2)+(D94^2))))</f>
        <v>0.63824683672668303</v>
      </c>
      <c r="AF94" s="19">
        <f>COUNTIF($AE$10:$AE$134,AE94)</f>
        <v>6</v>
      </c>
      <c r="AG94" s="19">
        <f>(2*2^2)/2^(COUNTIF(B94:D94,0))</f>
        <v>8</v>
      </c>
      <c r="AH94" s="19">
        <f t="shared" si="24"/>
        <v>3.0727577479044932</v>
      </c>
      <c r="AI94" s="19">
        <f t="shared" si="25"/>
        <v>589.96948759766269</v>
      </c>
      <c r="AJ94" s="19">
        <f t="shared" si="23"/>
        <v>36.568850032014282</v>
      </c>
      <c r="AK94" s="19">
        <f>(AI94/MAX($AI$11:$AI$134))*100</f>
        <v>13.800038491501718</v>
      </c>
    </row>
    <row r="95" spans="2:37" x14ac:dyDescent="0.25">
      <c r="B95" s="7">
        <f t="shared" si="13"/>
        <v>3</v>
      </c>
      <c r="C95" s="8">
        <f t="shared" si="14"/>
        <v>2</v>
      </c>
      <c r="D95" s="9">
        <f t="shared" si="15"/>
        <v>0</v>
      </c>
      <c r="E95" s="5">
        <f t="shared" si="16"/>
        <v>0</v>
      </c>
      <c r="F95" s="5">
        <f t="shared" si="17"/>
        <v>1</v>
      </c>
      <c r="G95" s="6">
        <f t="shared" si="18"/>
        <v>0</v>
      </c>
      <c r="H95" s="5">
        <f t="shared" si="19"/>
        <v>15.707963267948966</v>
      </c>
      <c r="I95" s="5">
        <f t="shared" si="20"/>
        <v>-1</v>
      </c>
      <c r="J95" s="6">
        <f t="shared" si="21"/>
        <v>6.1257422745431001E-16</v>
      </c>
      <c r="K95" s="7"/>
      <c r="L95" s="8"/>
      <c r="M95" s="9"/>
      <c r="N95" s="7"/>
      <c r="O95" s="8"/>
      <c r="P95" s="9"/>
      <c r="Q95" s="7"/>
      <c r="R95" s="8"/>
      <c r="S95" s="9"/>
      <c r="T95" s="7"/>
      <c r="U95" s="8"/>
      <c r="V95" s="9"/>
      <c r="W95" s="7"/>
      <c r="X95" s="8"/>
      <c r="Y95" s="9"/>
      <c r="Z95" s="7"/>
      <c r="AA95" s="8"/>
      <c r="AB95" s="9"/>
      <c r="AC95" s="19">
        <f>SQRT(((F95+I95)^2)+((G95+J95)^2))</f>
        <v>6.1257422745431001E-16</v>
      </c>
      <c r="AD95" s="19">
        <f t="shared" si="22"/>
        <v>3.7524718414124473E-31</v>
      </c>
      <c r="AE95" s="19">
        <f>ASIN((($AF$2)/(2*$AF$4))*SQRT(((B95^2)+(C95^2)+(D95^2))))</f>
        <v>0.43486278460196853</v>
      </c>
      <c r="AF95" s="19">
        <f>COUNTIF($AE$10:$AE$134,AE95)</f>
        <v>6</v>
      </c>
      <c r="AG95" s="19">
        <f>(2*2^2)/2^(COUNTIF(B95:D95,0))</f>
        <v>4</v>
      </c>
      <c r="AH95" s="19">
        <f t="shared" si="24"/>
        <v>8.0189848645738895</v>
      </c>
      <c r="AI95" s="19">
        <f t="shared" si="25"/>
        <v>7.2218435762462709E-29</v>
      </c>
      <c r="AJ95" s="19">
        <f t="shared" si="23"/>
        <v>24.9158022249994</v>
      </c>
      <c r="AK95" s="19">
        <f>(AI95/MAX($AI$11:$AI$134))*100</f>
        <v>1.6892690457200143E-30</v>
      </c>
    </row>
    <row r="96" spans="2:37" x14ac:dyDescent="0.25">
      <c r="B96" s="7">
        <f t="shared" si="13"/>
        <v>3</v>
      </c>
      <c r="C96" s="8">
        <f t="shared" si="14"/>
        <v>2</v>
      </c>
      <c r="D96" s="9">
        <f t="shared" si="15"/>
        <v>1</v>
      </c>
      <c r="E96" s="5">
        <f t="shared" si="16"/>
        <v>0</v>
      </c>
      <c r="F96" s="5">
        <f t="shared" si="17"/>
        <v>1</v>
      </c>
      <c r="G96" s="6">
        <f t="shared" si="18"/>
        <v>0</v>
      </c>
      <c r="H96" s="5">
        <f t="shared" si="19"/>
        <v>18.849555921538759</v>
      </c>
      <c r="I96" s="5">
        <f t="shared" si="20"/>
        <v>1</v>
      </c>
      <c r="J96" s="6">
        <f t="shared" si="21"/>
        <v>-7.3508907294517201E-16</v>
      </c>
      <c r="K96" s="7"/>
      <c r="L96" s="8"/>
      <c r="M96" s="9"/>
      <c r="N96" s="7"/>
      <c r="O96" s="8"/>
      <c r="P96" s="9"/>
      <c r="Q96" s="7"/>
      <c r="R96" s="8"/>
      <c r="S96" s="9"/>
      <c r="T96" s="7"/>
      <c r="U96" s="8"/>
      <c r="V96" s="9"/>
      <c r="W96" s="7"/>
      <c r="X96" s="8"/>
      <c r="Y96" s="9"/>
      <c r="Z96" s="7"/>
      <c r="AA96" s="8"/>
      <c r="AB96" s="9"/>
      <c r="AC96" s="19">
        <f>SQRT(((F96+I96)^2)+((G96+J96)^2))</f>
        <v>2</v>
      </c>
      <c r="AD96" s="19">
        <f t="shared" si="22"/>
        <v>4</v>
      </c>
      <c r="AE96" s="19">
        <f>ASIN((($AF$2)/(2*$AF$4))*SQRT(((B96^2)+(C96^2)+(D96^2))))</f>
        <v>0.45247088228738558</v>
      </c>
      <c r="AF96" s="19">
        <f>COUNTIF($AE$10:$AE$134,AE96)</f>
        <v>6</v>
      </c>
      <c r="AG96" s="19">
        <f>(2*2^2)/2^(COUNTIF(B96:D96,0))</f>
        <v>8</v>
      </c>
      <c r="AH96" s="19">
        <f t="shared" si="24"/>
        <v>7.2614509636643092</v>
      </c>
      <c r="AI96" s="19">
        <f t="shared" si="25"/>
        <v>1394.1985850235474</v>
      </c>
      <c r="AJ96" s="19">
        <f t="shared" si="23"/>
        <v>25.924671907627872</v>
      </c>
      <c r="AK96" s="19">
        <f>(AI96/MAX($AI$11:$AI$134))*100</f>
        <v>32.611846108290848</v>
      </c>
    </row>
    <row r="97" spans="2:37" x14ac:dyDescent="0.25">
      <c r="B97" s="7">
        <f t="shared" si="13"/>
        <v>3</v>
      </c>
      <c r="C97" s="8">
        <f t="shared" si="14"/>
        <v>2</v>
      </c>
      <c r="D97" s="9">
        <f t="shared" si="15"/>
        <v>2</v>
      </c>
      <c r="E97" s="5">
        <f t="shared" si="16"/>
        <v>0</v>
      </c>
      <c r="F97" s="5">
        <f t="shared" si="17"/>
        <v>1</v>
      </c>
      <c r="G97" s="6">
        <f t="shared" si="18"/>
        <v>0</v>
      </c>
      <c r="H97" s="5">
        <f t="shared" si="19"/>
        <v>21.991148575128552</v>
      </c>
      <c r="I97" s="5">
        <f t="shared" si="20"/>
        <v>-1</v>
      </c>
      <c r="J97" s="6">
        <f t="shared" si="21"/>
        <v>8.5760391843603401E-16</v>
      </c>
      <c r="K97" s="7"/>
      <c r="L97" s="8"/>
      <c r="M97" s="9"/>
      <c r="N97" s="7"/>
      <c r="O97" s="8"/>
      <c r="P97" s="9"/>
      <c r="Q97" s="7"/>
      <c r="R97" s="8"/>
      <c r="S97" s="9"/>
      <c r="T97" s="7"/>
      <c r="U97" s="8"/>
      <c r="V97" s="9"/>
      <c r="W97" s="7"/>
      <c r="X97" s="8"/>
      <c r="Y97" s="9"/>
      <c r="Z97" s="7"/>
      <c r="AA97" s="8"/>
      <c r="AB97" s="9"/>
      <c r="AC97" s="19">
        <f>SQRT(((F97+I97)^2)+((G97+J97)^2))</f>
        <v>8.5760391843603401E-16</v>
      </c>
      <c r="AD97" s="19">
        <f t="shared" si="22"/>
        <v>7.3548448091683967E-31</v>
      </c>
      <c r="AE97" s="19">
        <f>ASIN((($AF$2)/(2*$AF$4))*SQRT(((B97^2)+(C97^2)+(D97^2))))</f>
        <v>0.50266081942899865</v>
      </c>
      <c r="AF97" s="19">
        <f>COUNTIF($AE$10:$AE$134,AE97)</f>
        <v>9</v>
      </c>
      <c r="AG97" s="19">
        <f>(2*2^2)/2^(COUNTIF(B97:D97,0))</f>
        <v>8</v>
      </c>
      <c r="AH97" s="19">
        <f t="shared" si="24"/>
        <v>5.5822902372163226</v>
      </c>
      <c r="AI97" s="19">
        <f t="shared" si="25"/>
        <v>2.9560952429612557E-28</v>
      </c>
      <c r="AJ97" s="19">
        <f t="shared" si="23"/>
        <v>28.800343479869195</v>
      </c>
      <c r="AK97" s="19">
        <f>(AI97/MAX($AI$11:$AI$134))*100</f>
        <v>6.9146335522406885E-30</v>
      </c>
    </row>
    <row r="98" spans="2:37" x14ac:dyDescent="0.25">
      <c r="B98" s="7">
        <f t="shared" si="13"/>
        <v>3</v>
      </c>
      <c r="C98" s="8">
        <f t="shared" si="14"/>
        <v>2</v>
      </c>
      <c r="D98" s="9">
        <f t="shared" si="15"/>
        <v>3</v>
      </c>
      <c r="E98" s="5">
        <f t="shared" si="16"/>
        <v>0</v>
      </c>
      <c r="F98" s="5">
        <f t="shared" si="17"/>
        <v>1</v>
      </c>
      <c r="G98" s="6">
        <f t="shared" si="18"/>
        <v>0</v>
      </c>
      <c r="H98" s="5">
        <f t="shared" si="19"/>
        <v>25.132741228718345</v>
      </c>
      <c r="I98" s="5">
        <f t="shared" si="20"/>
        <v>1</v>
      </c>
      <c r="J98" s="6">
        <f t="shared" si="21"/>
        <v>-9.8011876392689601E-16</v>
      </c>
      <c r="K98" s="7"/>
      <c r="L98" s="8"/>
      <c r="M98" s="9"/>
      <c r="N98" s="7"/>
      <c r="O98" s="8"/>
      <c r="P98" s="9"/>
      <c r="Q98" s="7"/>
      <c r="R98" s="8"/>
      <c r="S98" s="9"/>
      <c r="T98" s="7"/>
      <c r="U98" s="8"/>
      <c r="V98" s="9"/>
      <c r="W98" s="7"/>
      <c r="X98" s="8"/>
      <c r="Y98" s="9"/>
      <c r="Z98" s="7"/>
      <c r="AA98" s="8"/>
      <c r="AB98" s="9"/>
      <c r="AC98" s="19">
        <f>SQRT(((F98+I98)^2)+((G98+J98)^2))</f>
        <v>2</v>
      </c>
      <c r="AD98" s="19">
        <f t="shared" si="22"/>
        <v>4</v>
      </c>
      <c r="AE98" s="19">
        <f>ASIN((($AF$2)/(2*$AF$4))*SQRT(((B98^2)+(C98^2)+(D98^2))))</f>
        <v>0.58002583188473877</v>
      </c>
      <c r="AF98" s="19">
        <f>COUNTIF($AE$10:$AE$134,AE98)</f>
        <v>3</v>
      </c>
      <c r="AG98" s="19">
        <f>(2*2^2)/2^(COUNTIF(B98:D98,0))</f>
        <v>8</v>
      </c>
      <c r="AH98" s="19">
        <f t="shared" si="24"/>
        <v>3.9028482096393984</v>
      </c>
      <c r="AI98" s="19">
        <f t="shared" si="25"/>
        <v>374.67342812538226</v>
      </c>
      <c r="AJ98" s="19">
        <f t="shared" si="23"/>
        <v>33.233032175560147</v>
      </c>
      <c r="AK98" s="19">
        <f>(AI98/MAX($AI$11:$AI$134))*100</f>
        <v>8.7640256633056115</v>
      </c>
    </row>
    <row r="99" spans="2:37" x14ac:dyDescent="0.25">
      <c r="B99" s="7">
        <f t="shared" si="13"/>
        <v>3</v>
      </c>
      <c r="C99" s="8">
        <f t="shared" si="14"/>
        <v>2</v>
      </c>
      <c r="D99" s="9">
        <f t="shared" si="15"/>
        <v>4</v>
      </c>
      <c r="E99" s="5">
        <f t="shared" si="16"/>
        <v>0</v>
      </c>
      <c r="F99" s="5">
        <f t="shared" si="17"/>
        <v>1</v>
      </c>
      <c r="G99" s="6">
        <f t="shared" si="18"/>
        <v>0</v>
      </c>
      <c r="H99" s="5">
        <f t="shared" si="19"/>
        <v>28.274333882308138</v>
      </c>
      <c r="I99" s="5">
        <f t="shared" si="20"/>
        <v>-1</v>
      </c>
      <c r="J99" s="6">
        <f t="shared" si="21"/>
        <v>1.102633609417758E-15</v>
      </c>
      <c r="K99" s="7"/>
      <c r="L99" s="8"/>
      <c r="M99" s="9"/>
      <c r="N99" s="7"/>
      <c r="O99" s="8"/>
      <c r="P99" s="9"/>
      <c r="Q99" s="7"/>
      <c r="R99" s="8"/>
      <c r="S99" s="9"/>
      <c r="T99" s="7"/>
      <c r="U99" s="8"/>
      <c r="V99" s="9"/>
      <c r="W99" s="7"/>
      <c r="X99" s="8"/>
      <c r="Y99" s="9"/>
      <c r="Z99" s="7"/>
      <c r="AA99" s="8"/>
      <c r="AB99" s="9"/>
      <c r="AC99" s="19">
        <f>SQRT(((F99+I99)^2)+((G99+J99)^2))</f>
        <v>1.102633609417758E-15</v>
      </c>
      <c r="AD99" s="19">
        <f t="shared" si="22"/>
        <v>1.2158008766176329E-30</v>
      </c>
      <c r="AE99" s="19">
        <f>ASIN((($AF$2)/(2*$AF$4))*SQRT(((B99^2)+(C99^2)+(D99^2))))</f>
        <v>0.6805525747725214</v>
      </c>
      <c r="AF99" s="19">
        <f>COUNTIF($AE$10:$AE$134,AE99)</f>
        <v>6</v>
      </c>
      <c r="AG99" s="19">
        <f>(2*2^2)/2^(COUNTIF(B99:D99,0))</f>
        <v>8</v>
      </c>
      <c r="AH99" s="19">
        <f t="shared" si="24"/>
        <v>2.6172535434590976</v>
      </c>
      <c r="AI99" s="19">
        <f t="shared" si="25"/>
        <v>1.5273883931847248E-28</v>
      </c>
      <c r="AJ99" s="19">
        <f t="shared" si="23"/>
        <v>38.992790271226859</v>
      </c>
      <c r="AK99" s="19">
        <f>(AI99/MAX($AI$11:$AI$134))*100</f>
        <v>3.5727302954685323E-30</v>
      </c>
    </row>
    <row r="100" spans="2:37" x14ac:dyDescent="0.25">
      <c r="B100" s="7">
        <f t="shared" si="13"/>
        <v>3</v>
      </c>
      <c r="C100" s="8">
        <f t="shared" si="14"/>
        <v>3</v>
      </c>
      <c r="D100" s="9">
        <f t="shared" si="15"/>
        <v>0</v>
      </c>
      <c r="E100" s="5">
        <f t="shared" si="16"/>
        <v>0</v>
      </c>
      <c r="F100" s="5">
        <f t="shared" si="17"/>
        <v>1</v>
      </c>
      <c r="G100" s="6">
        <f t="shared" si="18"/>
        <v>0</v>
      </c>
      <c r="H100" s="5">
        <f t="shared" si="19"/>
        <v>18.849555921538759</v>
      </c>
      <c r="I100" s="5">
        <f t="shared" si="20"/>
        <v>1</v>
      </c>
      <c r="J100" s="6">
        <f t="shared" si="21"/>
        <v>-7.3508907294517201E-16</v>
      </c>
      <c r="K100" s="7"/>
      <c r="L100" s="8"/>
      <c r="M100" s="9"/>
      <c r="N100" s="7"/>
      <c r="O100" s="8"/>
      <c r="P100" s="9"/>
      <c r="Q100" s="7"/>
      <c r="R100" s="8"/>
      <c r="S100" s="9"/>
      <c r="T100" s="7"/>
      <c r="U100" s="8"/>
      <c r="V100" s="9"/>
      <c r="W100" s="7"/>
      <c r="X100" s="8"/>
      <c r="Y100" s="9"/>
      <c r="Z100" s="7"/>
      <c r="AA100" s="8"/>
      <c r="AB100" s="9"/>
      <c r="AC100" s="19">
        <f>SQRT(((F100+I100)^2)+((G100+J100)^2))</f>
        <v>2</v>
      </c>
      <c r="AD100" s="19">
        <f t="shared" si="22"/>
        <v>4</v>
      </c>
      <c r="AE100" s="19">
        <f>ASIN((($AF$2)/(2*$AF$4))*SQRT(((B100^2)+(C100^2)+(D100^2))))</f>
        <v>0.51867039999657016</v>
      </c>
      <c r="AF100" s="19">
        <f>COUNTIF($AE$10:$AE$134,AE100)</f>
        <v>6</v>
      </c>
      <c r="AG100" s="19">
        <f>(2*2^2)/2^(COUNTIF(B100:D100,0))</f>
        <v>4</v>
      </c>
      <c r="AH100" s="19">
        <f t="shared" si="24"/>
        <v>5.1614454307372135</v>
      </c>
      <c r="AI100" s="19">
        <f t="shared" si="25"/>
        <v>495.4987613507725</v>
      </c>
      <c r="AJ100" s="19">
        <f t="shared" si="23"/>
        <v>29.717624878165697</v>
      </c>
      <c r="AK100" s="19">
        <f>(AI100/MAX($AI$11:$AI$134))*100</f>
        <v>11.590263772751717</v>
      </c>
    </row>
    <row r="101" spans="2:37" x14ac:dyDescent="0.25">
      <c r="B101" s="7">
        <f t="shared" si="13"/>
        <v>3</v>
      </c>
      <c r="C101" s="8">
        <f t="shared" si="14"/>
        <v>3</v>
      </c>
      <c r="D101" s="9">
        <f t="shared" si="15"/>
        <v>1</v>
      </c>
      <c r="E101" s="5">
        <f t="shared" si="16"/>
        <v>0</v>
      </c>
      <c r="F101" s="5">
        <f t="shared" si="17"/>
        <v>1</v>
      </c>
      <c r="G101" s="6">
        <f t="shared" si="18"/>
        <v>0</v>
      </c>
      <c r="H101" s="5">
        <f t="shared" si="19"/>
        <v>21.991148575128552</v>
      </c>
      <c r="I101" s="5">
        <f t="shared" si="20"/>
        <v>-1</v>
      </c>
      <c r="J101" s="6">
        <f t="shared" si="21"/>
        <v>8.5760391843603401E-16</v>
      </c>
      <c r="K101" s="7"/>
      <c r="L101" s="8"/>
      <c r="M101" s="9"/>
      <c r="N101" s="7"/>
      <c r="O101" s="8"/>
      <c r="P101" s="9"/>
      <c r="Q101" s="7"/>
      <c r="R101" s="8"/>
      <c r="S101" s="9"/>
      <c r="T101" s="7"/>
      <c r="U101" s="8"/>
      <c r="V101" s="9"/>
      <c r="W101" s="7"/>
      <c r="X101" s="8"/>
      <c r="Y101" s="9"/>
      <c r="Z101" s="7"/>
      <c r="AA101" s="8"/>
      <c r="AB101" s="9"/>
      <c r="AC101" s="19">
        <f>SQRT(((F101+I101)^2)+((G101+J101)^2))</f>
        <v>8.5760391843603401E-16</v>
      </c>
      <c r="AD101" s="19">
        <f t="shared" si="22"/>
        <v>7.3548448091683967E-31</v>
      </c>
      <c r="AE101" s="19">
        <f>ASIN((($AF$2)/(2*$AF$4))*SQRT(((B101^2)+(C101^2)+(D101^2))))</f>
        <v>0.53438269214038292</v>
      </c>
      <c r="AF101" s="19">
        <f>COUNTIF($AE$10:$AE$134,AE101)</f>
        <v>3</v>
      </c>
      <c r="AG101" s="19">
        <f>(2*2^2)/2^(COUNTIF(B101:D101,0))</f>
        <v>8</v>
      </c>
      <c r="AH101" s="19">
        <f t="shared" si="24"/>
        <v>4.7903698043929062</v>
      </c>
      <c r="AI101" s="19">
        <f t="shared" si="25"/>
        <v>8.4557823575606862E-29</v>
      </c>
      <c r="AJ101" s="19">
        <f t="shared" si="23"/>
        <v>30.617872904482731</v>
      </c>
      <c r="AK101" s="19">
        <f>(AI101/MAX($AI$11:$AI$134))*100</f>
        <v>1.9779009671374216E-30</v>
      </c>
    </row>
    <row r="102" spans="2:37" x14ac:dyDescent="0.25">
      <c r="B102" s="7">
        <f t="shared" si="13"/>
        <v>3</v>
      </c>
      <c r="C102" s="8">
        <f t="shared" si="14"/>
        <v>3</v>
      </c>
      <c r="D102" s="9">
        <f t="shared" si="15"/>
        <v>2</v>
      </c>
      <c r="E102" s="5">
        <f t="shared" si="16"/>
        <v>0</v>
      </c>
      <c r="F102" s="5">
        <f t="shared" si="17"/>
        <v>1</v>
      </c>
      <c r="G102" s="6">
        <f t="shared" si="18"/>
        <v>0</v>
      </c>
      <c r="H102" s="5">
        <f t="shared" si="19"/>
        <v>25.132741228718345</v>
      </c>
      <c r="I102" s="5">
        <f t="shared" si="20"/>
        <v>1</v>
      </c>
      <c r="J102" s="6">
        <f t="shared" si="21"/>
        <v>-9.8011876392689601E-16</v>
      </c>
      <c r="K102" s="7"/>
      <c r="L102" s="8"/>
      <c r="M102" s="9"/>
      <c r="N102" s="7"/>
      <c r="O102" s="8"/>
      <c r="P102" s="9"/>
      <c r="Q102" s="7"/>
      <c r="R102" s="8"/>
      <c r="S102" s="9"/>
      <c r="T102" s="7"/>
      <c r="U102" s="8"/>
      <c r="V102" s="9"/>
      <c r="W102" s="7"/>
      <c r="X102" s="8"/>
      <c r="Y102" s="9"/>
      <c r="Z102" s="7"/>
      <c r="AA102" s="8"/>
      <c r="AB102" s="9"/>
      <c r="AC102" s="19">
        <f>SQRT(((F102+I102)^2)+((G102+J102)^2))</f>
        <v>2</v>
      </c>
      <c r="AD102" s="19">
        <f t="shared" si="22"/>
        <v>4</v>
      </c>
      <c r="AE102" s="19">
        <f>ASIN((($AF$2)/(2*$AF$4))*SQRT(((B102^2)+(C102^2)+(D102^2))))</f>
        <v>0.58002583188473877</v>
      </c>
      <c r="AF102" s="19">
        <f>COUNTIF($AE$10:$AE$134,AE102)</f>
        <v>3</v>
      </c>
      <c r="AG102" s="19">
        <f>(2*2^2)/2^(COUNTIF(B102:D102,0))</f>
        <v>8</v>
      </c>
      <c r="AH102" s="19">
        <f t="shared" si="24"/>
        <v>3.9028482096393984</v>
      </c>
      <c r="AI102" s="19">
        <f t="shared" si="25"/>
        <v>374.67342812538226</v>
      </c>
      <c r="AJ102" s="19">
        <f t="shared" si="23"/>
        <v>33.233032175560147</v>
      </c>
      <c r="AK102" s="19">
        <f>(AI102/MAX($AI$11:$AI$134))*100</f>
        <v>8.7640256633056115</v>
      </c>
    </row>
    <row r="103" spans="2:37" x14ac:dyDescent="0.25">
      <c r="B103" s="7">
        <f t="shared" si="13"/>
        <v>3</v>
      </c>
      <c r="C103" s="8">
        <f t="shared" si="14"/>
        <v>3</v>
      </c>
      <c r="D103" s="9">
        <f t="shared" si="15"/>
        <v>3</v>
      </c>
      <c r="E103" s="5">
        <f t="shared" si="16"/>
        <v>0</v>
      </c>
      <c r="F103" s="5">
        <f t="shared" si="17"/>
        <v>1</v>
      </c>
      <c r="G103" s="6">
        <f t="shared" si="18"/>
        <v>0</v>
      </c>
      <c r="H103" s="5">
        <f t="shared" si="19"/>
        <v>28.274333882308138</v>
      </c>
      <c r="I103" s="5">
        <f t="shared" si="20"/>
        <v>-1</v>
      </c>
      <c r="J103" s="6">
        <f t="shared" si="21"/>
        <v>1.102633609417758E-15</v>
      </c>
      <c r="K103" s="7"/>
      <c r="L103" s="8"/>
      <c r="M103" s="9"/>
      <c r="N103" s="7"/>
      <c r="O103" s="8"/>
      <c r="P103" s="9"/>
      <c r="Q103" s="7"/>
      <c r="R103" s="8"/>
      <c r="S103" s="9"/>
      <c r="T103" s="7"/>
      <c r="U103" s="8"/>
      <c r="V103" s="9"/>
      <c r="W103" s="7"/>
      <c r="X103" s="8"/>
      <c r="Y103" s="9"/>
      <c r="Z103" s="7"/>
      <c r="AA103" s="8"/>
      <c r="AB103" s="9"/>
      <c r="AC103" s="19">
        <f>SQRT(((F103+I103)^2)+((G103+J103)^2))</f>
        <v>1.102633609417758E-15</v>
      </c>
      <c r="AD103" s="19">
        <f t="shared" si="22"/>
        <v>1.2158008766176329E-30</v>
      </c>
      <c r="AE103" s="19">
        <f>ASIN((($AF$2)/(2*$AF$4))*SQRT(((B103^2)+(C103^2)+(D103^2))))</f>
        <v>0.65245339223352505</v>
      </c>
      <c r="AF103" s="19">
        <f>COUNTIF($AE$10:$AE$134,AE103)</f>
        <v>1</v>
      </c>
      <c r="AG103" s="19">
        <f>(2*2^2)/2^(COUNTIF(B103:D103,0))</f>
        <v>8</v>
      </c>
      <c r="AH103" s="19">
        <f t="shared" si="24"/>
        <v>2.9082133677520701</v>
      </c>
      <c r="AI103" s="19">
        <f t="shared" si="25"/>
        <v>2.8286466895232681E-29</v>
      </c>
      <c r="AJ103" s="19">
        <f t="shared" si="23"/>
        <v>37.382825703974667</v>
      </c>
      <c r="AK103" s="19">
        <f>(AI103/MAX($AI$11:$AI$134))*100</f>
        <v>6.6165172970607459E-31</v>
      </c>
    </row>
    <row r="104" spans="2:37" x14ac:dyDescent="0.25">
      <c r="B104" s="7">
        <f t="shared" si="13"/>
        <v>3</v>
      </c>
      <c r="C104" s="8">
        <f t="shared" si="14"/>
        <v>3</v>
      </c>
      <c r="D104" s="9">
        <f t="shared" si="15"/>
        <v>4</v>
      </c>
      <c r="E104" s="5">
        <f t="shared" si="16"/>
        <v>0</v>
      </c>
      <c r="F104" s="5">
        <f t="shared" si="17"/>
        <v>1</v>
      </c>
      <c r="G104" s="6">
        <f t="shared" si="18"/>
        <v>0</v>
      </c>
      <c r="H104" s="5">
        <f t="shared" si="19"/>
        <v>31.415926535897931</v>
      </c>
      <c r="I104" s="5">
        <f t="shared" si="20"/>
        <v>1</v>
      </c>
      <c r="J104" s="6">
        <f t="shared" si="21"/>
        <v>-1.22514845490862E-15</v>
      </c>
      <c r="K104" s="7"/>
      <c r="L104" s="8"/>
      <c r="M104" s="9"/>
      <c r="N104" s="7"/>
      <c r="O104" s="8"/>
      <c r="P104" s="9"/>
      <c r="Q104" s="7"/>
      <c r="R104" s="8"/>
      <c r="S104" s="9"/>
      <c r="T104" s="7"/>
      <c r="U104" s="8"/>
      <c r="V104" s="9"/>
      <c r="W104" s="7"/>
      <c r="X104" s="8"/>
      <c r="Y104" s="9"/>
      <c r="Z104" s="7"/>
      <c r="AA104" s="8"/>
      <c r="AB104" s="9"/>
      <c r="AC104" s="19">
        <f>SQRT(((F104+I104)^2)+((G104+J104)^2))</f>
        <v>2</v>
      </c>
      <c r="AD104" s="19">
        <f t="shared" si="22"/>
        <v>4</v>
      </c>
      <c r="AE104" s="19">
        <f>ASIN((($AF$2)/(2*$AF$4))*SQRT(((B104^2)+(C104^2)+(D104^2))))</f>
        <v>0.74955078952712395</v>
      </c>
      <c r="AF104" s="19">
        <f>COUNTIF($AE$10:$AE$134,AE104)</f>
        <v>3</v>
      </c>
      <c r="AG104" s="19">
        <f>(2*2^2)/2^(COUNTIF(B104:D104,0))</f>
        <v>8</v>
      </c>
      <c r="AH104" s="19">
        <f t="shared" si="24"/>
        <v>2.0558779808041026</v>
      </c>
      <c r="AI104" s="19">
        <f t="shared" si="25"/>
        <v>197.36428615719385</v>
      </c>
      <c r="AJ104" s="19">
        <f t="shared" si="23"/>
        <v>42.946096770602871</v>
      </c>
      <c r="AK104" s="19">
        <f>(AI104/MAX($AI$11:$AI$134))*100</f>
        <v>4.6165688278347918</v>
      </c>
    </row>
    <row r="105" spans="2:37" x14ac:dyDescent="0.25">
      <c r="B105" s="7">
        <f t="shared" si="13"/>
        <v>3</v>
      </c>
      <c r="C105" s="8">
        <f t="shared" si="14"/>
        <v>4</v>
      </c>
      <c r="D105" s="9">
        <f t="shared" si="15"/>
        <v>0</v>
      </c>
      <c r="E105" s="5">
        <f t="shared" si="16"/>
        <v>0</v>
      </c>
      <c r="F105" s="5">
        <f t="shared" si="17"/>
        <v>1</v>
      </c>
      <c r="G105" s="6">
        <f t="shared" si="18"/>
        <v>0</v>
      </c>
      <c r="H105" s="5">
        <f t="shared" si="19"/>
        <v>21.991148575128552</v>
      </c>
      <c r="I105" s="5">
        <f t="shared" si="20"/>
        <v>-1</v>
      </c>
      <c r="J105" s="6">
        <f t="shared" si="21"/>
        <v>8.5760391843603401E-16</v>
      </c>
      <c r="K105" s="7"/>
      <c r="L105" s="8"/>
      <c r="M105" s="9"/>
      <c r="N105" s="7"/>
      <c r="O105" s="8"/>
      <c r="P105" s="9"/>
      <c r="Q105" s="7"/>
      <c r="R105" s="8"/>
      <c r="S105" s="9"/>
      <c r="T105" s="7"/>
      <c r="U105" s="8"/>
      <c r="V105" s="9"/>
      <c r="W105" s="7"/>
      <c r="X105" s="8"/>
      <c r="Y105" s="9"/>
      <c r="Z105" s="7"/>
      <c r="AA105" s="8"/>
      <c r="AB105" s="9"/>
      <c r="AC105" s="19">
        <f>SQRT(((F105+I105)^2)+((G105+J105)^2))</f>
        <v>8.5760391843603401E-16</v>
      </c>
      <c r="AD105" s="19">
        <f t="shared" si="22"/>
        <v>7.3548448091683967E-31</v>
      </c>
      <c r="AE105" s="19">
        <f>ASIN((($AF$2)/(2*$AF$4))*SQRT(((B105^2)+(C105^2)+(D105^2))))</f>
        <v>0.62391682253696912</v>
      </c>
      <c r="AF105" s="19">
        <f>COUNTIF($AE$10:$AE$134,AE105)</f>
        <v>6</v>
      </c>
      <c r="AG105" s="19">
        <f>(2*2^2)/2^(COUNTIF(B105:D105,0))</f>
        <v>4</v>
      </c>
      <c r="AH105" s="19">
        <f t="shared" si="24"/>
        <v>3.2522450477551805</v>
      </c>
      <c r="AI105" s="19">
        <f t="shared" si="25"/>
        <v>5.7407418258301953E-29</v>
      </c>
      <c r="AJ105" s="19">
        <f t="shared" si="23"/>
        <v>35.747800698581095</v>
      </c>
      <c r="AK105" s="19">
        <f>(AI105/MAX($AI$11:$AI$134))*100</f>
        <v>1.3428229735883785E-30</v>
      </c>
    </row>
    <row r="106" spans="2:37" x14ac:dyDescent="0.25">
      <c r="B106" s="7">
        <f t="shared" si="13"/>
        <v>3</v>
      </c>
      <c r="C106" s="8">
        <f t="shared" si="14"/>
        <v>4</v>
      </c>
      <c r="D106" s="9">
        <f t="shared" si="15"/>
        <v>1</v>
      </c>
      <c r="E106" s="5">
        <f t="shared" si="16"/>
        <v>0</v>
      </c>
      <c r="F106" s="5">
        <f t="shared" si="17"/>
        <v>1</v>
      </c>
      <c r="G106" s="6">
        <f t="shared" si="18"/>
        <v>0</v>
      </c>
      <c r="H106" s="5">
        <f t="shared" si="19"/>
        <v>25.132741228718345</v>
      </c>
      <c r="I106" s="5">
        <f t="shared" si="20"/>
        <v>1</v>
      </c>
      <c r="J106" s="6">
        <f t="shared" si="21"/>
        <v>-9.8011876392689601E-16</v>
      </c>
      <c r="K106" s="7"/>
      <c r="L106" s="8"/>
      <c r="M106" s="9"/>
      <c r="N106" s="7"/>
      <c r="O106" s="8"/>
      <c r="P106" s="9"/>
      <c r="Q106" s="7"/>
      <c r="R106" s="8"/>
      <c r="S106" s="9"/>
      <c r="T106" s="7"/>
      <c r="U106" s="8"/>
      <c r="V106" s="9"/>
      <c r="W106" s="7"/>
      <c r="X106" s="8"/>
      <c r="Y106" s="9"/>
      <c r="Z106" s="7"/>
      <c r="AA106" s="8"/>
      <c r="AB106" s="9"/>
      <c r="AC106" s="19">
        <f>SQRT(((F106+I106)^2)+((G106+J106)^2))</f>
        <v>2</v>
      </c>
      <c r="AD106" s="19">
        <f t="shared" si="22"/>
        <v>4</v>
      </c>
      <c r="AE106" s="19">
        <f>ASIN((($AF$2)/(2*$AF$4))*SQRT(((B106^2)+(C106^2)+(D106^2))))</f>
        <v>0.63824683672668303</v>
      </c>
      <c r="AF106" s="19">
        <f>COUNTIF($AE$10:$AE$134,AE106)</f>
        <v>6</v>
      </c>
      <c r="AG106" s="19">
        <f>(2*2^2)/2^(COUNTIF(B106:D106,0))</f>
        <v>8</v>
      </c>
      <c r="AH106" s="19">
        <f t="shared" si="24"/>
        <v>3.0727577479044932</v>
      </c>
      <c r="AI106" s="19">
        <f t="shared" si="25"/>
        <v>589.96948759766269</v>
      </c>
      <c r="AJ106" s="19">
        <f t="shared" si="23"/>
        <v>36.568850032014282</v>
      </c>
      <c r="AK106" s="19">
        <f>(AI106/MAX($AI$11:$AI$134))*100</f>
        <v>13.800038491501718</v>
      </c>
    </row>
    <row r="107" spans="2:37" x14ac:dyDescent="0.25">
      <c r="B107" s="7">
        <f t="shared" si="13"/>
        <v>3</v>
      </c>
      <c r="C107" s="8">
        <f t="shared" si="14"/>
        <v>4</v>
      </c>
      <c r="D107" s="9">
        <f t="shared" si="15"/>
        <v>2</v>
      </c>
      <c r="E107" s="5">
        <f t="shared" si="16"/>
        <v>0</v>
      </c>
      <c r="F107" s="5">
        <f t="shared" si="17"/>
        <v>1</v>
      </c>
      <c r="G107" s="6">
        <f t="shared" si="18"/>
        <v>0</v>
      </c>
      <c r="H107" s="5">
        <f t="shared" si="19"/>
        <v>28.274333882308138</v>
      </c>
      <c r="I107" s="5">
        <f t="shared" si="20"/>
        <v>-1</v>
      </c>
      <c r="J107" s="6">
        <f t="shared" si="21"/>
        <v>1.102633609417758E-15</v>
      </c>
      <c r="K107" s="7"/>
      <c r="L107" s="8"/>
      <c r="M107" s="9"/>
      <c r="N107" s="7"/>
      <c r="O107" s="8"/>
      <c r="P107" s="9"/>
      <c r="Q107" s="7"/>
      <c r="R107" s="8"/>
      <c r="S107" s="9"/>
      <c r="T107" s="7"/>
      <c r="U107" s="8"/>
      <c r="V107" s="9"/>
      <c r="W107" s="7"/>
      <c r="X107" s="8"/>
      <c r="Y107" s="9"/>
      <c r="Z107" s="7"/>
      <c r="AA107" s="8"/>
      <c r="AB107" s="9"/>
      <c r="AC107" s="19">
        <f>SQRT(((F107+I107)^2)+((G107+J107)^2))</f>
        <v>1.102633609417758E-15</v>
      </c>
      <c r="AD107" s="19">
        <f t="shared" si="22"/>
        <v>1.2158008766176329E-30</v>
      </c>
      <c r="AE107" s="19">
        <f>ASIN((($AF$2)/(2*$AF$4))*SQRT(((B107^2)+(C107^2)+(D107^2))))</f>
        <v>0.6805525747725214</v>
      </c>
      <c r="AF107" s="19">
        <f>COUNTIF($AE$10:$AE$134,AE107)</f>
        <v>6</v>
      </c>
      <c r="AG107" s="19">
        <f>(2*2^2)/2^(COUNTIF(B107:D107,0))</f>
        <v>8</v>
      </c>
      <c r="AH107" s="19">
        <f t="shared" si="24"/>
        <v>2.6172535434590976</v>
      </c>
      <c r="AI107" s="19">
        <f t="shared" si="25"/>
        <v>1.5273883931847248E-28</v>
      </c>
      <c r="AJ107" s="19">
        <f t="shared" si="23"/>
        <v>38.992790271226859</v>
      </c>
      <c r="AK107" s="19">
        <f>(AI107/MAX($AI$11:$AI$134))*100</f>
        <v>3.5727302954685323E-30</v>
      </c>
    </row>
    <row r="108" spans="2:37" x14ac:dyDescent="0.25">
      <c r="B108" s="7">
        <f t="shared" si="13"/>
        <v>3</v>
      </c>
      <c r="C108" s="8">
        <f t="shared" si="14"/>
        <v>4</v>
      </c>
      <c r="D108" s="9">
        <f t="shared" si="15"/>
        <v>3</v>
      </c>
      <c r="E108" s="5">
        <f t="shared" si="16"/>
        <v>0</v>
      </c>
      <c r="F108" s="5">
        <f t="shared" si="17"/>
        <v>1</v>
      </c>
      <c r="G108" s="6">
        <f t="shared" si="18"/>
        <v>0</v>
      </c>
      <c r="H108" s="5">
        <f t="shared" si="19"/>
        <v>31.415926535897931</v>
      </c>
      <c r="I108" s="5">
        <f t="shared" si="20"/>
        <v>1</v>
      </c>
      <c r="J108" s="6">
        <f t="shared" si="21"/>
        <v>-1.22514845490862E-15</v>
      </c>
      <c r="K108" s="7"/>
      <c r="L108" s="8"/>
      <c r="M108" s="9"/>
      <c r="N108" s="7"/>
      <c r="O108" s="8"/>
      <c r="P108" s="9"/>
      <c r="Q108" s="7"/>
      <c r="R108" s="8"/>
      <c r="S108" s="9"/>
      <c r="T108" s="7"/>
      <c r="U108" s="8"/>
      <c r="V108" s="9"/>
      <c r="W108" s="7"/>
      <c r="X108" s="8"/>
      <c r="Y108" s="9"/>
      <c r="Z108" s="7"/>
      <c r="AA108" s="8"/>
      <c r="AB108" s="9"/>
      <c r="AC108" s="19">
        <f>SQRT(((F108+I108)^2)+((G108+J108)^2))</f>
        <v>2</v>
      </c>
      <c r="AD108" s="19">
        <f t="shared" si="22"/>
        <v>4</v>
      </c>
      <c r="AE108" s="19">
        <f>ASIN((($AF$2)/(2*$AF$4))*SQRT(((B108^2)+(C108^2)+(D108^2))))</f>
        <v>0.74955078952712395</v>
      </c>
      <c r="AF108" s="19">
        <f>COUNTIF($AE$10:$AE$134,AE108)</f>
        <v>3</v>
      </c>
      <c r="AG108" s="19">
        <f>(2*2^2)/2^(COUNTIF(B108:D108,0))</f>
        <v>8</v>
      </c>
      <c r="AH108" s="19">
        <f t="shared" si="24"/>
        <v>2.0558779808041026</v>
      </c>
      <c r="AI108" s="19">
        <f t="shared" si="25"/>
        <v>197.36428615719385</v>
      </c>
      <c r="AJ108" s="19">
        <f t="shared" si="23"/>
        <v>42.946096770602871</v>
      </c>
      <c r="AK108" s="19">
        <f>(AI108/MAX($AI$11:$AI$134))*100</f>
        <v>4.6165688278347918</v>
      </c>
    </row>
    <row r="109" spans="2:37" x14ac:dyDescent="0.25">
      <c r="B109" s="7">
        <f t="shared" si="13"/>
        <v>3</v>
      </c>
      <c r="C109" s="8">
        <f t="shared" si="14"/>
        <v>4</v>
      </c>
      <c r="D109" s="9">
        <f t="shared" si="15"/>
        <v>4</v>
      </c>
      <c r="E109" s="5">
        <f t="shared" si="16"/>
        <v>0</v>
      </c>
      <c r="F109" s="5">
        <f t="shared" si="17"/>
        <v>1</v>
      </c>
      <c r="G109" s="6">
        <f t="shared" si="18"/>
        <v>0</v>
      </c>
      <c r="H109" s="5">
        <f t="shared" si="19"/>
        <v>34.557519189487721</v>
      </c>
      <c r="I109" s="5">
        <f t="shared" si="20"/>
        <v>-1</v>
      </c>
      <c r="J109" s="6">
        <f t="shared" si="21"/>
        <v>4.9003769791999829E-15</v>
      </c>
      <c r="K109" s="7"/>
      <c r="L109" s="8"/>
      <c r="M109" s="9"/>
      <c r="N109" s="7"/>
      <c r="O109" s="8"/>
      <c r="P109" s="9"/>
      <c r="Q109" s="7"/>
      <c r="R109" s="8"/>
      <c r="S109" s="9"/>
      <c r="T109" s="7"/>
      <c r="U109" s="8"/>
      <c r="V109" s="9"/>
      <c r="W109" s="7"/>
      <c r="X109" s="8"/>
      <c r="Y109" s="9"/>
      <c r="Z109" s="7"/>
      <c r="AA109" s="8"/>
      <c r="AB109" s="9"/>
      <c r="AC109" s="19">
        <f>SQRT(((F109+I109)^2)+((G109+J109)^2))</f>
        <v>4.9003769791999829E-15</v>
      </c>
      <c r="AD109" s="19">
        <f t="shared" si="22"/>
        <v>2.401369453827315E-29</v>
      </c>
      <c r="AE109" s="19">
        <f>ASIN((($AF$2)/(2*$AF$4))*SQRT(((B109^2)+(C109^2)+(D109^2))))</f>
        <v>0.84529178020025553</v>
      </c>
      <c r="AF109" s="19">
        <f>COUNTIF($AE$10:$AE$134,AE109)</f>
        <v>3</v>
      </c>
      <c r="AG109" s="19">
        <f>(2*2^2)/2^(COUNTIF(B109:D109,0))</f>
        <v>8</v>
      </c>
      <c r="AH109" s="19">
        <f t="shared" si="24"/>
        <v>1.522240896261436</v>
      </c>
      <c r="AI109" s="19">
        <f t="shared" si="25"/>
        <v>8.7731106951574249E-28</v>
      </c>
      <c r="AJ109" s="19">
        <f t="shared" si="23"/>
        <v>48.431651462574685</v>
      </c>
      <c r="AK109" s="19">
        <f>(AI109/MAX($AI$11:$AI$134))*100</f>
        <v>2.052127573179557E-29</v>
      </c>
    </row>
    <row r="110" spans="2:37" x14ac:dyDescent="0.25">
      <c r="B110" s="7">
        <f t="shared" si="13"/>
        <v>4</v>
      </c>
      <c r="C110" s="8">
        <f t="shared" si="14"/>
        <v>0</v>
      </c>
      <c r="D110" s="9">
        <f t="shared" si="15"/>
        <v>0</v>
      </c>
      <c r="E110" s="5">
        <f t="shared" si="16"/>
        <v>0</v>
      </c>
      <c r="F110" s="5">
        <f t="shared" si="17"/>
        <v>1</v>
      </c>
      <c r="G110" s="6">
        <f t="shared" si="18"/>
        <v>0</v>
      </c>
      <c r="H110" s="5">
        <f t="shared" si="19"/>
        <v>12.566370614359172</v>
      </c>
      <c r="I110" s="5">
        <f t="shared" si="20"/>
        <v>1</v>
      </c>
      <c r="J110" s="6">
        <f t="shared" si="21"/>
        <v>-4.90059381963448E-16</v>
      </c>
      <c r="K110" s="7"/>
      <c r="L110" s="8"/>
      <c r="M110" s="9"/>
      <c r="N110" s="7"/>
      <c r="O110" s="8"/>
      <c r="P110" s="9"/>
      <c r="Q110" s="7"/>
      <c r="R110" s="8"/>
      <c r="S110" s="9"/>
      <c r="T110" s="7"/>
      <c r="U110" s="8"/>
      <c r="V110" s="9"/>
      <c r="W110" s="7"/>
      <c r="X110" s="8"/>
      <c r="Y110" s="9"/>
      <c r="Z110" s="7"/>
      <c r="AA110" s="8"/>
      <c r="AB110" s="9"/>
      <c r="AC110" s="19">
        <f>SQRT(((F110+I110)^2)+((G110+J110)^2))</f>
        <v>2</v>
      </c>
      <c r="AD110" s="19">
        <f t="shared" si="22"/>
        <v>4</v>
      </c>
      <c r="AE110" s="19">
        <f>ASIN((($AF$2)/(2*$AF$4))*SQRT(((B110^2)+(C110^2)+(D110^2))))</f>
        <v>0.48631896662663793</v>
      </c>
      <c r="AF110" s="19">
        <f>COUNTIF($AE$10:$AE$134,AE110)</f>
        <v>3</v>
      </c>
      <c r="AG110" s="19">
        <f>(2*2^2)/2^(COUNTIF(B110:D110,0))</f>
        <v>2</v>
      </c>
      <c r="AH110" s="19">
        <f t="shared" si="24"/>
        <v>6.0631314107591914</v>
      </c>
      <c r="AI110" s="19">
        <f t="shared" si="25"/>
        <v>145.5151538582206</v>
      </c>
      <c r="AJ110" s="19">
        <f t="shared" si="23"/>
        <v>27.864024284869888</v>
      </c>
      <c r="AK110" s="19">
        <f>(AI110/MAX($AI$11:$AI$134))*100</f>
        <v>3.4037603071935449</v>
      </c>
    </row>
    <row r="111" spans="2:37" x14ac:dyDescent="0.25">
      <c r="B111" s="7">
        <f t="shared" si="13"/>
        <v>4</v>
      </c>
      <c r="C111" s="8">
        <f t="shared" si="14"/>
        <v>0</v>
      </c>
      <c r="D111" s="9">
        <f t="shared" si="15"/>
        <v>1</v>
      </c>
      <c r="E111" s="5">
        <f t="shared" si="16"/>
        <v>0</v>
      </c>
      <c r="F111" s="5">
        <f t="shared" si="17"/>
        <v>1</v>
      </c>
      <c r="G111" s="6">
        <f t="shared" si="18"/>
        <v>0</v>
      </c>
      <c r="H111" s="5">
        <f t="shared" si="19"/>
        <v>15.707963267948966</v>
      </c>
      <c r="I111" s="5">
        <f t="shared" si="20"/>
        <v>-1</v>
      </c>
      <c r="J111" s="6">
        <f t="shared" si="21"/>
        <v>6.1257422745431001E-16</v>
      </c>
      <c r="K111" s="7"/>
      <c r="L111" s="8"/>
      <c r="M111" s="9"/>
      <c r="N111" s="7"/>
      <c r="O111" s="8"/>
      <c r="P111" s="9"/>
      <c r="Q111" s="7"/>
      <c r="R111" s="8"/>
      <c r="S111" s="9"/>
      <c r="T111" s="7"/>
      <c r="U111" s="8"/>
      <c r="V111" s="9"/>
      <c r="W111" s="7"/>
      <c r="X111" s="8"/>
      <c r="Y111" s="9"/>
      <c r="Z111" s="7"/>
      <c r="AA111" s="8"/>
      <c r="AB111" s="9"/>
      <c r="AC111" s="19">
        <f>SQRT(((F111+I111)^2)+((G111+J111)^2))</f>
        <v>6.1257422745431001E-16</v>
      </c>
      <c r="AD111" s="19">
        <f t="shared" si="22"/>
        <v>3.7524718414124473E-31</v>
      </c>
      <c r="AE111" s="19">
        <f>ASIN((($AF$2)/(2*$AF$4))*SQRT(((B111^2)+(C111^2)+(D111^2))))</f>
        <v>0.50266081942899865</v>
      </c>
      <c r="AF111" s="19">
        <f>COUNTIF($AE$10:$AE$134,AE111)</f>
        <v>9</v>
      </c>
      <c r="AG111" s="19">
        <f>(2*2^2)/2^(COUNTIF(B111:D111,0))</f>
        <v>4</v>
      </c>
      <c r="AH111" s="19">
        <f t="shared" si="24"/>
        <v>5.5822902372163226</v>
      </c>
      <c r="AI111" s="19">
        <f t="shared" si="25"/>
        <v>7.5410592932685096E-29</v>
      </c>
      <c r="AJ111" s="19">
        <f t="shared" si="23"/>
        <v>28.800343479869195</v>
      </c>
      <c r="AK111" s="19">
        <f>(AI111/MAX($AI$11:$AI$134))*100</f>
        <v>1.7639371306736449E-30</v>
      </c>
    </row>
    <row r="112" spans="2:37" x14ac:dyDescent="0.25">
      <c r="B112" s="7">
        <f t="shared" si="13"/>
        <v>4</v>
      </c>
      <c r="C112" s="8">
        <f t="shared" si="14"/>
        <v>0</v>
      </c>
      <c r="D112" s="9">
        <f t="shared" si="15"/>
        <v>2</v>
      </c>
      <c r="E112" s="5">
        <f t="shared" si="16"/>
        <v>0</v>
      </c>
      <c r="F112" s="5">
        <f t="shared" si="17"/>
        <v>1</v>
      </c>
      <c r="G112" s="6">
        <f t="shared" si="18"/>
        <v>0</v>
      </c>
      <c r="H112" s="5">
        <f t="shared" si="19"/>
        <v>18.849555921538759</v>
      </c>
      <c r="I112" s="5">
        <f t="shared" si="20"/>
        <v>1</v>
      </c>
      <c r="J112" s="6">
        <f t="shared" si="21"/>
        <v>-7.3508907294517201E-16</v>
      </c>
      <c r="K112" s="7"/>
      <c r="L112" s="8"/>
      <c r="M112" s="9"/>
      <c r="N112" s="7"/>
      <c r="O112" s="8"/>
      <c r="P112" s="9"/>
      <c r="Q112" s="7"/>
      <c r="R112" s="8"/>
      <c r="S112" s="9"/>
      <c r="T112" s="7"/>
      <c r="U112" s="8"/>
      <c r="V112" s="9"/>
      <c r="W112" s="7"/>
      <c r="X112" s="8"/>
      <c r="Y112" s="9"/>
      <c r="Z112" s="7"/>
      <c r="AA112" s="8"/>
      <c r="AB112" s="9"/>
      <c r="AC112" s="19">
        <f>SQRT(((F112+I112)^2)+((G112+J112)^2))</f>
        <v>2</v>
      </c>
      <c r="AD112" s="19">
        <f t="shared" si="22"/>
        <v>4</v>
      </c>
      <c r="AE112" s="19">
        <f>ASIN((($AF$2)/(2*$AF$4))*SQRT(((B112^2)+(C112^2)+(D112^2))))</f>
        <v>0.54982839459788591</v>
      </c>
      <c r="AF112" s="19">
        <f>COUNTIF($AE$10:$AE$134,AE112)</f>
        <v>6</v>
      </c>
      <c r="AG112" s="19">
        <f>(2*2^2)/2^(COUNTIF(B112:D112,0))</f>
        <v>4</v>
      </c>
      <c r="AH112" s="19">
        <f t="shared" si="24"/>
        <v>4.4609986260611327</v>
      </c>
      <c r="AI112" s="19">
        <f t="shared" si="25"/>
        <v>428.25586810186871</v>
      </c>
      <c r="AJ112" s="19">
        <f t="shared" si="23"/>
        <v>31.502846466912494</v>
      </c>
      <c r="AK112" s="19">
        <f>(AI112/MAX($AI$11:$AI$134))*100</f>
        <v>10.017378166593652</v>
      </c>
    </row>
    <row r="113" spans="2:37" x14ac:dyDescent="0.25">
      <c r="B113" s="7">
        <f t="shared" si="13"/>
        <v>4</v>
      </c>
      <c r="C113" s="8">
        <f t="shared" si="14"/>
        <v>0</v>
      </c>
      <c r="D113" s="9">
        <f t="shared" si="15"/>
        <v>3</v>
      </c>
      <c r="E113" s="5">
        <f t="shared" si="16"/>
        <v>0</v>
      </c>
      <c r="F113" s="5">
        <f t="shared" si="17"/>
        <v>1</v>
      </c>
      <c r="G113" s="6">
        <f t="shared" si="18"/>
        <v>0</v>
      </c>
      <c r="H113" s="5">
        <f t="shared" si="19"/>
        <v>21.991148575128552</v>
      </c>
      <c r="I113" s="5">
        <f t="shared" si="20"/>
        <v>-1</v>
      </c>
      <c r="J113" s="6">
        <f t="shared" si="21"/>
        <v>8.5760391843603401E-16</v>
      </c>
      <c r="K113" s="7"/>
      <c r="L113" s="8"/>
      <c r="M113" s="9"/>
      <c r="N113" s="7"/>
      <c r="O113" s="8"/>
      <c r="P113" s="9"/>
      <c r="Q113" s="7"/>
      <c r="R113" s="8"/>
      <c r="S113" s="9"/>
      <c r="T113" s="7"/>
      <c r="U113" s="8"/>
      <c r="V113" s="9"/>
      <c r="W113" s="7"/>
      <c r="X113" s="8"/>
      <c r="Y113" s="9"/>
      <c r="Z113" s="7"/>
      <c r="AA113" s="8"/>
      <c r="AB113" s="9"/>
      <c r="AC113" s="19">
        <f>SQRT(((F113+I113)^2)+((G113+J113)^2))</f>
        <v>8.5760391843603401E-16</v>
      </c>
      <c r="AD113" s="19">
        <f t="shared" si="22"/>
        <v>7.3548448091683967E-31</v>
      </c>
      <c r="AE113" s="19">
        <f>ASIN((($AF$2)/(2*$AF$4))*SQRT(((B113^2)+(C113^2)+(D113^2))))</f>
        <v>0.62391682253696912</v>
      </c>
      <c r="AF113" s="19">
        <f>COUNTIF($AE$10:$AE$134,AE113)</f>
        <v>6</v>
      </c>
      <c r="AG113" s="19">
        <f>(2*2^2)/2^(COUNTIF(B113:D113,0))</f>
        <v>4</v>
      </c>
      <c r="AH113" s="19">
        <f t="shared" si="24"/>
        <v>3.2522450477551805</v>
      </c>
      <c r="AI113" s="19">
        <f t="shared" si="25"/>
        <v>5.7407418258301953E-29</v>
      </c>
      <c r="AJ113" s="19">
        <f t="shared" si="23"/>
        <v>35.747800698581095</v>
      </c>
      <c r="AK113" s="19">
        <f>(AI113/MAX($AI$11:$AI$134))*100</f>
        <v>1.3428229735883785E-30</v>
      </c>
    </row>
    <row r="114" spans="2:37" x14ac:dyDescent="0.25">
      <c r="B114" s="7">
        <f t="shared" si="13"/>
        <v>4</v>
      </c>
      <c r="C114" s="8">
        <f t="shared" si="14"/>
        <v>0</v>
      </c>
      <c r="D114" s="9">
        <f t="shared" si="15"/>
        <v>4</v>
      </c>
      <c r="E114" s="5">
        <f t="shared" si="16"/>
        <v>0</v>
      </c>
      <c r="F114" s="5">
        <f t="shared" si="17"/>
        <v>1</v>
      </c>
      <c r="G114" s="6">
        <f t="shared" si="18"/>
        <v>0</v>
      </c>
      <c r="H114" s="5">
        <f t="shared" si="19"/>
        <v>25.132741228718345</v>
      </c>
      <c r="I114" s="5">
        <f t="shared" si="20"/>
        <v>1</v>
      </c>
      <c r="J114" s="6">
        <f t="shared" si="21"/>
        <v>-9.8011876392689601E-16</v>
      </c>
      <c r="K114" s="7"/>
      <c r="L114" s="8"/>
      <c r="M114" s="9"/>
      <c r="N114" s="7"/>
      <c r="O114" s="8"/>
      <c r="P114" s="9"/>
      <c r="Q114" s="7"/>
      <c r="R114" s="8"/>
      <c r="S114" s="9"/>
      <c r="T114" s="7"/>
      <c r="U114" s="8"/>
      <c r="V114" s="9"/>
      <c r="W114" s="7"/>
      <c r="X114" s="8"/>
      <c r="Y114" s="9"/>
      <c r="Z114" s="7"/>
      <c r="AA114" s="8"/>
      <c r="AB114" s="9"/>
      <c r="AC114" s="19">
        <f>SQRT(((F114+I114)^2)+((G114+J114)^2))</f>
        <v>2</v>
      </c>
      <c r="AD114" s="19">
        <f t="shared" si="22"/>
        <v>4</v>
      </c>
      <c r="AE114" s="19">
        <f>ASIN((($AF$2)/(2*$AF$4))*SQRT(((B114^2)+(C114^2)+(D114^2))))</f>
        <v>0.72210771113399042</v>
      </c>
      <c r="AF114" s="19">
        <f>COUNTIF($AE$10:$AE$134,AE114)</f>
        <v>3</v>
      </c>
      <c r="AG114" s="19">
        <f>(2*2^2)/2^(COUNTIF(B114:D114,0))</f>
        <v>4</v>
      </c>
      <c r="AH114" s="19">
        <f t="shared" si="24"/>
        <v>2.2568102376456456</v>
      </c>
      <c r="AI114" s="19">
        <f t="shared" si="25"/>
        <v>108.326891406991</v>
      </c>
      <c r="AJ114" s="19">
        <f t="shared" si="23"/>
        <v>41.373724201829653</v>
      </c>
      <c r="AK114" s="19">
        <f>(AI114/MAX($AI$11:$AI$134))*100</f>
        <v>2.5338857390209291</v>
      </c>
    </row>
    <row r="115" spans="2:37" x14ac:dyDescent="0.25">
      <c r="B115" s="7">
        <f t="shared" si="13"/>
        <v>4</v>
      </c>
      <c r="C115" s="8">
        <f t="shared" si="14"/>
        <v>1</v>
      </c>
      <c r="D115" s="9">
        <f t="shared" si="15"/>
        <v>0</v>
      </c>
      <c r="E115" s="5">
        <f t="shared" si="16"/>
        <v>0</v>
      </c>
      <c r="F115" s="5">
        <f t="shared" si="17"/>
        <v>1</v>
      </c>
      <c r="G115" s="6">
        <f t="shared" si="18"/>
        <v>0</v>
      </c>
      <c r="H115" s="5">
        <f t="shared" si="19"/>
        <v>15.707963267948966</v>
      </c>
      <c r="I115" s="5">
        <f t="shared" si="20"/>
        <v>-1</v>
      </c>
      <c r="J115" s="6">
        <f t="shared" si="21"/>
        <v>6.1257422745431001E-16</v>
      </c>
      <c r="K115" s="7"/>
      <c r="L115" s="8"/>
      <c r="M115" s="9"/>
      <c r="N115" s="7"/>
      <c r="O115" s="8"/>
      <c r="P115" s="9"/>
      <c r="Q115" s="7"/>
      <c r="R115" s="8"/>
      <c r="S115" s="9"/>
      <c r="T115" s="7"/>
      <c r="U115" s="8"/>
      <c r="V115" s="9"/>
      <c r="W115" s="7"/>
      <c r="X115" s="8"/>
      <c r="Y115" s="9"/>
      <c r="Z115" s="7"/>
      <c r="AA115" s="8"/>
      <c r="AB115" s="9"/>
      <c r="AC115" s="19">
        <f>SQRT(((F115+I115)^2)+((G115+J115)^2))</f>
        <v>6.1257422745431001E-16</v>
      </c>
      <c r="AD115" s="19">
        <f t="shared" si="22"/>
        <v>3.7524718414124473E-31</v>
      </c>
      <c r="AE115" s="19">
        <f>ASIN((($AF$2)/(2*$AF$4))*SQRT(((B115^2)+(C115^2)+(D115^2))))</f>
        <v>0.50266081942899865</v>
      </c>
      <c r="AF115" s="19">
        <f>COUNTIF($AE$10:$AE$134,AE115)</f>
        <v>9</v>
      </c>
      <c r="AG115" s="19">
        <f>(2*2^2)/2^(COUNTIF(B115:D115,0))</f>
        <v>4</v>
      </c>
      <c r="AH115" s="19">
        <f t="shared" si="24"/>
        <v>5.5822902372163226</v>
      </c>
      <c r="AI115" s="19">
        <f t="shared" si="25"/>
        <v>7.5410592932685096E-29</v>
      </c>
      <c r="AJ115" s="19">
        <f t="shared" si="23"/>
        <v>28.800343479869195</v>
      </c>
      <c r="AK115" s="19">
        <f>(AI115/MAX($AI$11:$AI$134))*100</f>
        <v>1.7639371306736449E-30</v>
      </c>
    </row>
    <row r="116" spans="2:37" x14ac:dyDescent="0.25">
      <c r="B116" s="7">
        <f t="shared" si="13"/>
        <v>4</v>
      </c>
      <c r="C116" s="8">
        <f t="shared" si="14"/>
        <v>1</v>
      </c>
      <c r="D116" s="9">
        <f t="shared" si="15"/>
        <v>1</v>
      </c>
      <c r="E116" s="5">
        <f t="shared" si="16"/>
        <v>0</v>
      </c>
      <c r="F116" s="5">
        <f t="shared" si="17"/>
        <v>1</v>
      </c>
      <c r="G116" s="6">
        <f t="shared" si="18"/>
        <v>0</v>
      </c>
      <c r="H116" s="5">
        <f t="shared" si="19"/>
        <v>18.849555921538759</v>
      </c>
      <c r="I116" s="5">
        <f t="shared" si="20"/>
        <v>1</v>
      </c>
      <c r="J116" s="6">
        <f t="shared" si="21"/>
        <v>-7.3508907294517201E-16</v>
      </c>
      <c r="K116" s="7"/>
      <c r="L116" s="8"/>
      <c r="M116" s="9"/>
      <c r="N116" s="7"/>
      <c r="O116" s="8"/>
      <c r="P116" s="9"/>
      <c r="Q116" s="7"/>
      <c r="R116" s="8"/>
      <c r="S116" s="9"/>
      <c r="T116" s="7"/>
      <c r="U116" s="8"/>
      <c r="V116" s="9"/>
      <c r="W116" s="7"/>
      <c r="X116" s="8"/>
      <c r="Y116" s="9"/>
      <c r="Z116" s="7"/>
      <c r="AA116" s="8"/>
      <c r="AB116" s="9"/>
      <c r="AC116" s="19">
        <f>SQRT(((F116+I116)^2)+((G116+J116)^2))</f>
        <v>2</v>
      </c>
      <c r="AD116" s="19">
        <f t="shared" si="22"/>
        <v>4</v>
      </c>
      <c r="AE116" s="19">
        <f>ASIN((($AF$2)/(2*$AF$4))*SQRT(((B116^2)+(C116^2)+(D116^2))))</f>
        <v>0.51867039999657016</v>
      </c>
      <c r="AF116" s="19">
        <f>COUNTIF($AE$10:$AE$134,AE116)</f>
        <v>6</v>
      </c>
      <c r="AG116" s="19">
        <f>(2*2^2)/2^(COUNTIF(B116:D116,0))</f>
        <v>8</v>
      </c>
      <c r="AH116" s="19">
        <f t="shared" si="24"/>
        <v>5.1614454307372135</v>
      </c>
      <c r="AI116" s="19">
        <f t="shared" si="25"/>
        <v>990.99752270154499</v>
      </c>
      <c r="AJ116" s="19">
        <f t="shared" si="23"/>
        <v>29.717624878165697</v>
      </c>
      <c r="AK116" s="19">
        <f>(AI116/MAX($AI$11:$AI$134))*100</f>
        <v>23.180527545503434</v>
      </c>
    </row>
    <row r="117" spans="2:37" x14ac:dyDescent="0.25">
      <c r="B117" s="7">
        <f t="shared" si="13"/>
        <v>4</v>
      </c>
      <c r="C117" s="8">
        <f t="shared" si="14"/>
        <v>1</v>
      </c>
      <c r="D117" s="9">
        <f t="shared" si="15"/>
        <v>2</v>
      </c>
      <c r="E117" s="5">
        <f t="shared" si="16"/>
        <v>0</v>
      </c>
      <c r="F117" s="5">
        <f t="shared" si="17"/>
        <v>1</v>
      </c>
      <c r="G117" s="6">
        <f t="shared" si="18"/>
        <v>0</v>
      </c>
      <c r="H117" s="5">
        <f t="shared" si="19"/>
        <v>21.991148575128552</v>
      </c>
      <c r="I117" s="5">
        <f t="shared" si="20"/>
        <v>-1</v>
      </c>
      <c r="J117" s="6">
        <f t="shared" si="21"/>
        <v>8.5760391843603401E-16</v>
      </c>
      <c r="K117" s="7"/>
      <c r="L117" s="8"/>
      <c r="M117" s="9"/>
      <c r="N117" s="7"/>
      <c r="O117" s="8"/>
      <c r="P117" s="9"/>
      <c r="Q117" s="7"/>
      <c r="R117" s="8"/>
      <c r="S117" s="9"/>
      <c r="T117" s="7"/>
      <c r="U117" s="8"/>
      <c r="V117" s="9"/>
      <c r="W117" s="7"/>
      <c r="X117" s="8"/>
      <c r="Y117" s="9"/>
      <c r="Z117" s="7"/>
      <c r="AA117" s="8"/>
      <c r="AB117" s="9"/>
      <c r="AC117" s="19">
        <f>SQRT(((F117+I117)^2)+((G117+J117)^2))</f>
        <v>8.5760391843603401E-16</v>
      </c>
      <c r="AD117" s="19">
        <f t="shared" si="22"/>
        <v>7.3548448091683967E-31</v>
      </c>
      <c r="AE117" s="19">
        <f>ASIN((($AF$2)/(2*$AF$4))*SQRT(((B117^2)+(C117^2)+(D117^2))))</f>
        <v>0.56503468654576849</v>
      </c>
      <c r="AF117" s="19">
        <f>COUNTIF($AE$10:$AE$134,AE117)</f>
        <v>6</v>
      </c>
      <c r="AG117" s="19">
        <f>(2*2^2)/2^(COUNTIF(B117:D117,0))</f>
        <v>8</v>
      </c>
      <c r="AH117" s="19">
        <f t="shared" si="24"/>
        <v>4.1668918326217899</v>
      </c>
      <c r="AI117" s="19">
        <f t="shared" si="25"/>
        <v>1.4710484527451789E-28</v>
      </c>
      <c r="AJ117" s="19">
        <f t="shared" si="23"/>
        <v>32.374102817569934</v>
      </c>
      <c r="AK117" s="19">
        <f>(AI117/MAX($AI$11:$AI$134))*100</f>
        <v>3.4409449467311634E-30</v>
      </c>
    </row>
    <row r="118" spans="2:37" x14ac:dyDescent="0.25">
      <c r="B118" s="7">
        <f t="shared" si="13"/>
        <v>4</v>
      </c>
      <c r="C118" s="8">
        <f t="shared" si="14"/>
        <v>1</v>
      </c>
      <c r="D118" s="9">
        <f t="shared" si="15"/>
        <v>3</v>
      </c>
      <c r="E118" s="5">
        <f t="shared" si="16"/>
        <v>0</v>
      </c>
      <c r="F118" s="5">
        <f t="shared" si="17"/>
        <v>1</v>
      </c>
      <c r="G118" s="6">
        <f t="shared" si="18"/>
        <v>0</v>
      </c>
      <c r="H118" s="5">
        <f t="shared" si="19"/>
        <v>25.132741228718345</v>
      </c>
      <c r="I118" s="5">
        <f t="shared" si="20"/>
        <v>1</v>
      </c>
      <c r="J118" s="6">
        <f t="shared" si="21"/>
        <v>-9.8011876392689601E-16</v>
      </c>
      <c r="K118" s="7"/>
      <c r="L118" s="8"/>
      <c r="M118" s="9"/>
      <c r="N118" s="7"/>
      <c r="O118" s="8"/>
      <c r="P118" s="9"/>
      <c r="Q118" s="7"/>
      <c r="R118" s="8"/>
      <c r="S118" s="9"/>
      <c r="T118" s="7"/>
      <c r="U118" s="8"/>
      <c r="V118" s="9"/>
      <c r="W118" s="7"/>
      <c r="X118" s="8"/>
      <c r="Y118" s="9"/>
      <c r="Z118" s="7"/>
      <c r="AA118" s="8"/>
      <c r="AB118" s="9"/>
      <c r="AC118" s="19">
        <f>SQRT(((F118+I118)^2)+((G118+J118)^2))</f>
        <v>2</v>
      </c>
      <c r="AD118" s="19">
        <f t="shared" si="22"/>
        <v>4</v>
      </c>
      <c r="AE118" s="19">
        <f>ASIN((($AF$2)/(2*$AF$4))*SQRT(((B118^2)+(C118^2)+(D118^2))))</f>
        <v>0.63824683672668303</v>
      </c>
      <c r="AF118" s="19">
        <f>COUNTIF($AE$10:$AE$134,AE118)</f>
        <v>6</v>
      </c>
      <c r="AG118" s="19">
        <f>(2*2^2)/2^(COUNTIF(B118:D118,0))</f>
        <v>8</v>
      </c>
      <c r="AH118" s="19">
        <f t="shared" si="24"/>
        <v>3.0727577479044932</v>
      </c>
      <c r="AI118" s="19">
        <f t="shared" si="25"/>
        <v>589.96948759766269</v>
      </c>
      <c r="AJ118" s="19">
        <f t="shared" si="23"/>
        <v>36.568850032014282</v>
      </c>
      <c r="AK118" s="19">
        <f>(AI118/MAX($AI$11:$AI$134))*100</f>
        <v>13.800038491501718</v>
      </c>
    </row>
    <row r="119" spans="2:37" x14ac:dyDescent="0.25">
      <c r="B119" s="7">
        <f t="shared" si="13"/>
        <v>4</v>
      </c>
      <c r="C119" s="8">
        <f t="shared" si="14"/>
        <v>1</v>
      </c>
      <c r="D119" s="9">
        <f t="shared" si="15"/>
        <v>4</v>
      </c>
      <c r="E119" s="5">
        <f t="shared" si="16"/>
        <v>0</v>
      </c>
      <c r="F119" s="5">
        <f t="shared" si="17"/>
        <v>1</v>
      </c>
      <c r="G119" s="6">
        <f t="shared" si="18"/>
        <v>0</v>
      </c>
      <c r="H119" s="5">
        <f t="shared" si="19"/>
        <v>28.274333882308138</v>
      </c>
      <c r="I119" s="5">
        <f t="shared" si="20"/>
        <v>-1</v>
      </c>
      <c r="J119" s="6">
        <f t="shared" si="21"/>
        <v>1.102633609417758E-15</v>
      </c>
      <c r="K119" s="7"/>
      <c r="L119" s="8"/>
      <c r="M119" s="9"/>
      <c r="N119" s="7"/>
      <c r="O119" s="8"/>
      <c r="P119" s="9"/>
      <c r="Q119" s="7"/>
      <c r="R119" s="8"/>
      <c r="S119" s="9"/>
      <c r="T119" s="7"/>
      <c r="U119" s="8"/>
      <c r="V119" s="9"/>
      <c r="W119" s="7"/>
      <c r="X119" s="8"/>
      <c r="Y119" s="9"/>
      <c r="Z119" s="7"/>
      <c r="AA119" s="8"/>
      <c r="AB119" s="9"/>
      <c r="AC119" s="19">
        <f>SQRT(((F119+I119)^2)+((G119+J119)^2))</f>
        <v>1.102633609417758E-15</v>
      </c>
      <c r="AD119" s="19">
        <f t="shared" si="22"/>
        <v>1.2158008766176329E-30</v>
      </c>
      <c r="AE119" s="19">
        <f>ASIN((($AF$2)/(2*$AF$4))*SQRT(((B119^2)+(C119^2)+(D119^2))))</f>
        <v>0.73584797624576703</v>
      </c>
      <c r="AF119" s="19">
        <f>COUNTIF($AE$10:$AE$134,AE119)</f>
        <v>3</v>
      </c>
      <c r="AG119" s="19">
        <f>(2*2^2)/2^(COUNTIF(B119:D119,0))</f>
        <v>8</v>
      </c>
      <c r="AH119" s="19">
        <f t="shared" si="24"/>
        <v>2.152929211866633</v>
      </c>
      <c r="AI119" s="19">
        <f t="shared" si="25"/>
        <v>6.2820797353995885E-29</v>
      </c>
      <c r="AJ119" s="19">
        <f t="shared" si="23"/>
        <v>42.160983402125304</v>
      </c>
      <c r="AK119" s="19">
        <f>(AI119/MAX($AI$11:$AI$134))*100</f>
        <v>1.469447894809072E-30</v>
      </c>
    </row>
    <row r="120" spans="2:37" x14ac:dyDescent="0.25">
      <c r="B120" s="7">
        <f t="shared" si="13"/>
        <v>4</v>
      </c>
      <c r="C120" s="8">
        <f t="shared" si="14"/>
        <v>2</v>
      </c>
      <c r="D120" s="9">
        <f t="shared" si="15"/>
        <v>0</v>
      </c>
      <c r="E120" s="5">
        <f t="shared" si="16"/>
        <v>0</v>
      </c>
      <c r="F120" s="5">
        <f t="shared" si="17"/>
        <v>1</v>
      </c>
      <c r="G120" s="6">
        <f t="shared" si="18"/>
        <v>0</v>
      </c>
      <c r="H120" s="5">
        <f t="shared" si="19"/>
        <v>18.849555921538759</v>
      </c>
      <c r="I120" s="5">
        <f t="shared" si="20"/>
        <v>1</v>
      </c>
      <c r="J120" s="6">
        <f t="shared" si="21"/>
        <v>-7.3508907294517201E-16</v>
      </c>
      <c r="K120" s="7"/>
      <c r="L120" s="8"/>
      <c r="M120" s="9"/>
      <c r="N120" s="7"/>
      <c r="O120" s="8"/>
      <c r="P120" s="9"/>
      <c r="Q120" s="7"/>
      <c r="R120" s="8"/>
      <c r="S120" s="9"/>
      <c r="T120" s="7"/>
      <c r="U120" s="8"/>
      <c r="V120" s="9"/>
      <c r="W120" s="7"/>
      <c r="X120" s="8"/>
      <c r="Y120" s="9"/>
      <c r="Z120" s="7"/>
      <c r="AA120" s="8"/>
      <c r="AB120" s="9"/>
      <c r="AC120" s="19">
        <f>SQRT(((F120+I120)^2)+((G120+J120)^2))</f>
        <v>2</v>
      </c>
      <c r="AD120" s="19">
        <f t="shared" si="22"/>
        <v>4</v>
      </c>
      <c r="AE120" s="19">
        <f>ASIN((($AF$2)/(2*$AF$4))*SQRT(((B120^2)+(C120^2)+(D120^2))))</f>
        <v>0.54982839459788591</v>
      </c>
      <c r="AF120" s="19">
        <f>COUNTIF($AE$10:$AE$134,AE120)</f>
        <v>6</v>
      </c>
      <c r="AG120" s="19">
        <f>(2*2^2)/2^(COUNTIF(B120:D120,0))</f>
        <v>4</v>
      </c>
      <c r="AH120" s="19">
        <f t="shared" si="24"/>
        <v>4.4609986260611327</v>
      </c>
      <c r="AI120" s="19">
        <f t="shared" si="25"/>
        <v>428.25586810186871</v>
      </c>
      <c r="AJ120" s="19">
        <f t="shared" si="23"/>
        <v>31.502846466912494</v>
      </c>
      <c r="AK120" s="19">
        <f>(AI120/MAX($AI$11:$AI$134))*100</f>
        <v>10.017378166593652</v>
      </c>
    </row>
    <row r="121" spans="2:37" x14ac:dyDescent="0.25">
      <c r="B121" s="7">
        <f t="shared" si="13"/>
        <v>4</v>
      </c>
      <c r="C121" s="8">
        <f t="shared" si="14"/>
        <v>2</v>
      </c>
      <c r="D121" s="9">
        <f t="shared" si="15"/>
        <v>1</v>
      </c>
      <c r="E121" s="5">
        <f t="shared" si="16"/>
        <v>0</v>
      </c>
      <c r="F121" s="5">
        <f t="shared" si="17"/>
        <v>1</v>
      </c>
      <c r="G121" s="6">
        <f t="shared" si="18"/>
        <v>0</v>
      </c>
      <c r="H121" s="5">
        <f t="shared" si="19"/>
        <v>21.991148575128552</v>
      </c>
      <c r="I121" s="5">
        <f t="shared" si="20"/>
        <v>-1</v>
      </c>
      <c r="J121" s="6">
        <f t="shared" si="21"/>
        <v>8.5760391843603401E-16</v>
      </c>
      <c r="K121" s="7"/>
      <c r="L121" s="8"/>
      <c r="M121" s="9"/>
      <c r="N121" s="7"/>
      <c r="O121" s="8"/>
      <c r="P121" s="9"/>
      <c r="Q121" s="7"/>
      <c r="R121" s="8"/>
      <c r="S121" s="9"/>
      <c r="T121" s="7"/>
      <c r="U121" s="8"/>
      <c r="V121" s="9"/>
      <c r="W121" s="7"/>
      <c r="X121" s="8"/>
      <c r="Y121" s="9"/>
      <c r="Z121" s="7"/>
      <c r="AA121" s="8"/>
      <c r="AB121" s="9"/>
      <c r="AC121" s="19">
        <f>SQRT(((F121+I121)^2)+((G121+J121)^2))</f>
        <v>8.5760391843603401E-16</v>
      </c>
      <c r="AD121" s="19">
        <f t="shared" si="22"/>
        <v>7.3548448091683967E-31</v>
      </c>
      <c r="AE121" s="19">
        <f>ASIN((($AF$2)/(2*$AF$4))*SQRT(((B121^2)+(C121^2)+(D121^2))))</f>
        <v>0.56503468654576849</v>
      </c>
      <c r="AF121" s="19">
        <f>COUNTIF($AE$10:$AE$134,AE121)</f>
        <v>6</v>
      </c>
      <c r="AG121" s="19">
        <f>(2*2^2)/2^(COUNTIF(B121:D121,0))</f>
        <v>8</v>
      </c>
      <c r="AH121" s="19">
        <f t="shared" si="24"/>
        <v>4.1668918326217899</v>
      </c>
      <c r="AI121" s="19">
        <f t="shared" si="25"/>
        <v>1.4710484527451789E-28</v>
      </c>
      <c r="AJ121" s="19">
        <f t="shared" si="23"/>
        <v>32.374102817569934</v>
      </c>
      <c r="AK121" s="19">
        <f>(AI121/MAX($AI$11:$AI$134))*100</f>
        <v>3.4409449467311634E-30</v>
      </c>
    </row>
    <row r="122" spans="2:37" x14ac:dyDescent="0.25">
      <c r="B122" s="7">
        <f t="shared" si="13"/>
        <v>4</v>
      </c>
      <c r="C122" s="8">
        <f t="shared" si="14"/>
        <v>2</v>
      </c>
      <c r="D122" s="9">
        <f t="shared" si="15"/>
        <v>2</v>
      </c>
      <c r="E122" s="5">
        <f t="shared" si="16"/>
        <v>0</v>
      </c>
      <c r="F122" s="5">
        <f t="shared" si="17"/>
        <v>1</v>
      </c>
      <c r="G122" s="6">
        <f t="shared" si="18"/>
        <v>0</v>
      </c>
      <c r="H122" s="5">
        <f t="shared" si="19"/>
        <v>25.132741228718345</v>
      </c>
      <c r="I122" s="5">
        <f t="shared" si="20"/>
        <v>1</v>
      </c>
      <c r="J122" s="6">
        <f t="shared" si="21"/>
        <v>-9.8011876392689601E-16</v>
      </c>
      <c r="K122" s="7"/>
      <c r="L122" s="8"/>
      <c r="M122" s="9"/>
      <c r="N122" s="7"/>
      <c r="O122" s="8"/>
      <c r="P122" s="9"/>
      <c r="Q122" s="7"/>
      <c r="R122" s="8"/>
      <c r="S122" s="9"/>
      <c r="T122" s="7"/>
      <c r="U122" s="8"/>
      <c r="V122" s="9"/>
      <c r="W122" s="7"/>
      <c r="X122" s="8"/>
      <c r="Y122" s="9"/>
      <c r="Z122" s="7"/>
      <c r="AA122" s="8"/>
      <c r="AB122" s="9"/>
      <c r="AC122" s="19">
        <f>SQRT(((F122+I122)^2)+((G122+J122)^2))</f>
        <v>2</v>
      </c>
      <c r="AD122" s="19">
        <f t="shared" si="22"/>
        <v>4</v>
      </c>
      <c r="AE122" s="19">
        <f>ASIN((($AF$2)/(2*$AF$4))*SQRT(((B122^2)+(C122^2)+(D122^2))))</f>
        <v>0.60944796928560108</v>
      </c>
      <c r="AF122" s="19">
        <f>COUNTIF($AE$10:$AE$134,AE122)</f>
        <v>3</v>
      </c>
      <c r="AG122" s="19">
        <f>(2*2^2)/2^(COUNTIF(B122:D122,0))</f>
        <v>8</v>
      </c>
      <c r="AH122" s="19">
        <f t="shared" si="24"/>
        <v>3.4487238008976173</v>
      </c>
      <c r="AI122" s="19">
        <f t="shared" si="25"/>
        <v>331.07748488617125</v>
      </c>
      <c r="AJ122" s="19">
        <f t="shared" si="23"/>
        <v>34.918796472883564</v>
      </c>
      <c r="AK122" s="19">
        <f>(AI122/MAX($AI$11:$AI$134))*100</f>
        <v>7.7442683581876173</v>
      </c>
    </row>
    <row r="123" spans="2:37" x14ac:dyDescent="0.25">
      <c r="B123" s="7">
        <f t="shared" si="13"/>
        <v>4</v>
      </c>
      <c r="C123" s="8">
        <f t="shared" si="14"/>
        <v>2</v>
      </c>
      <c r="D123" s="9">
        <f t="shared" si="15"/>
        <v>3</v>
      </c>
      <c r="E123" s="5">
        <f t="shared" si="16"/>
        <v>0</v>
      </c>
      <c r="F123" s="5">
        <f t="shared" si="17"/>
        <v>1</v>
      </c>
      <c r="G123" s="6">
        <f t="shared" si="18"/>
        <v>0</v>
      </c>
      <c r="H123" s="5">
        <f t="shared" si="19"/>
        <v>28.274333882308138</v>
      </c>
      <c r="I123" s="5">
        <f t="shared" si="20"/>
        <v>-1</v>
      </c>
      <c r="J123" s="6">
        <f t="shared" si="21"/>
        <v>1.102633609417758E-15</v>
      </c>
      <c r="K123" s="7"/>
      <c r="L123" s="8"/>
      <c r="M123" s="9"/>
      <c r="N123" s="7"/>
      <c r="O123" s="8"/>
      <c r="P123" s="9"/>
      <c r="Q123" s="7"/>
      <c r="R123" s="8"/>
      <c r="S123" s="9"/>
      <c r="T123" s="7"/>
      <c r="U123" s="8"/>
      <c r="V123" s="9"/>
      <c r="W123" s="7"/>
      <c r="X123" s="8"/>
      <c r="Y123" s="9"/>
      <c r="Z123" s="7"/>
      <c r="AA123" s="8"/>
      <c r="AB123" s="9"/>
      <c r="AC123" s="19">
        <f>SQRT(((F123+I123)^2)+((G123+J123)^2))</f>
        <v>1.102633609417758E-15</v>
      </c>
      <c r="AD123" s="19">
        <f t="shared" si="22"/>
        <v>1.2158008766176329E-30</v>
      </c>
      <c r="AE123" s="19">
        <f>ASIN((($AF$2)/(2*$AF$4))*SQRT(((B123^2)+(C123^2)+(D123^2))))</f>
        <v>0.6805525747725214</v>
      </c>
      <c r="AF123" s="19">
        <f>COUNTIF($AE$10:$AE$134,AE123)</f>
        <v>6</v>
      </c>
      <c r="AG123" s="19">
        <f>(2*2^2)/2^(COUNTIF(B123:D123,0))</f>
        <v>8</v>
      </c>
      <c r="AH123" s="19">
        <f t="shared" si="24"/>
        <v>2.6172535434590976</v>
      </c>
      <c r="AI123" s="19">
        <f t="shared" si="25"/>
        <v>1.5273883931847248E-28</v>
      </c>
      <c r="AJ123" s="19">
        <f t="shared" si="23"/>
        <v>38.992790271226859</v>
      </c>
      <c r="AK123" s="19">
        <f>(AI123/MAX($AI$11:$AI$134))*100</f>
        <v>3.5727302954685323E-30</v>
      </c>
    </row>
    <row r="124" spans="2:37" x14ac:dyDescent="0.25">
      <c r="B124" s="7">
        <f t="shared" si="13"/>
        <v>4</v>
      </c>
      <c r="C124" s="8">
        <f t="shared" si="14"/>
        <v>2</v>
      </c>
      <c r="D124" s="9">
        <f t="shared" si="15"/>
        <v>4</v>
      </c>
      <c r="E124" s="5">
        <f t="shared" si="16"/>
        <v>0</v>
      </c>
      <c r="F124" s="5">
        <f t="shared" si="17"/>
        <v>1</v>
      </c>
      <c r="G124" s="6">
        <f t="shared" si="18"/>
        <v>0</v>
      </c>
      <c r="H124" s="5">
        <f t="shared" si="19"/>
        <v>31.415926535897931</v>
      </c>
      <c r="I124" s="5">
        <f t="shared" si="20"/>
        <v>1</v>
      </c>
      <c r="J124" s="6">
        <f t="shared" si="21"/>
        <v>-1.22514845490862E-15</v>
      </c>
      <c r="K124" s="7"/>
      <c r="L124" s="8"/>
      <c r="M124" s="9"/>
      <c r="N124" s="7"/>
      <c r="O124" s="8"/>
      <c r="P124" s="9"/>
      <c r="Q124" s="7"/>
      <c r="R124" s="8"/>
      <c r="S124" s="9"/>
      <c r="T124" s="7"/>
      <c r="U124" s="8"/>
      <c r="V124" s="9"/>
      <c r="W124" s="7"/>
      <c r="X124" s="8"/>
      <c r="Y124" s="9"/>
      <c r="Z124" s="7"/>
      <c r="AA124" s="8"/>
      <c r="AB124" s="9"/>
      <c r="AC124" s="19">
        <f>SQRT(((F124+I124)^2)+((G124+J124)^2))</f>
        <v>2</v>
      </c>
      <c r="AD124" s="19">
        <f t="shared" si="22"/>
        <v>4</v>
      </c>
      <c r="AE124" s="19">
        <f>ASIN((($AF$2)/(2*$AF$4))*SQRT(((B124^2)+(C124^2)+(D124^2))))</f>
        <v>0.7768859821949502</v>
      </c>
      <c r="AF124" s="19">
        <f>COUNTIF($AE$10:$AE$134,AE124)</f>
        <v>3</v>
      </c>
      <c r="AG124" s="19">
        <f>(2*2^2)/2^(COUNTIF(B124:D124,0))</f>
        <v>8</v>
      </c>
      <c r="AH124" s="19">
        <f t="shared" si="24"/>
        <v>1.8797789706175154</v>
      </c>
      <c r="AI124" s="19">
        <f t="shared" si="25"/>
        <v>180.45878117928149</v>
      </c>
      <c r="AJ124" s="19">
        <f t="shared" si="23"/>
        <v>44.512287942646267</v>
      </c>
      <c r="AK124" s="19">
        <f>(AI124/MAX($AI$11:$AI$134))*100</f>
        <v>4.2211303783593097</v>
      </c>
    </row>
    <row r="125" spans="2:37" x14ac:dyDescent="0.25">
      <c r="B125" s="7">
        <f t="shared" si="13"/>
        <v>4</v>
      </c>
      <c r="C125" s="8">
        <f t="shared" si="14"/>
        <v>3</v>
      </c>
      <c r="D125" s="9">
        <f t="shared" si="15"/>
        <v>0</v>
      </c>
      <c r="E125" s="5">
        <f t="shared" si="16"/>
        <v>0</v>
      </c>
      <c r="F125" s="5">
        <f t="shared" si="17"/>
        <v>1</v>
      </c>
      <c r="G125" s="6">
        <f t="shared" si="18"/>
        <v>0</v>
      </c>
      <c r="H125" s="5">
        <f t="shared" si="19"/>
        <v>21.991148575128552</v>
      </c>
      <c r="I125" s="5">
        <f t="shared" si="20"/>
        <v>-1</v>
      </c>
      <c r="J125" s="6">
        <f t="shared" si="21"/>
        <v>8.5760391843603401E-16</v>
      </c>
      <c r="K125" s="7"/>
      <c r="L125" s="8"/>
      <c r="M125" s="9"/>
      <c r="N125" s="7"/>
      <c r="O125" s="8"/>
      <c r="P125" s="9"/>
      <c r="Q125" s="7"/>
      <c r="R125" s="8"/>
      <c r="S125" s="9"/>
      <c r="T125" s="7"/>
      <c r="U125" s="8"/>
      <c r="V125" s="9"/>
      <c r="W125" s="7"/>
      <c r="X125" s="8"/>
      <c r="Y125" s="9"/>
      <c r="Z125" s="7"/>
      <c r="AA125" s="8"/>
      <c r="AB125" s="9"/>
      <c r="AC125" s="19">
        <f>SQRT(((F125+I125)^2)+((G125+J125)^2))</f>
        <v>8.5760391843603401E-16</v>
      </c>
      <c r="AD125" s="19">
        <f t="shared" si="22"/>
        <v>7.3548448091683967E-31</v>
      </c>
      <c r="AE125" s="19">
        <f>ASIN((($AF$2)/(2*$AF$4))*SQRT(((B125^2)+(C125^2)+(D125^2))))</f>
        <v>0.62391682253696912</v>
      </c>
      <c r="AF125" s="19">
        <f>COUNTIF($AE$10:$AE$134,AE125)</f>
        <v>6</v>
      </c>
      <c r="AG125" s="19">
        <f>(2*2^2)/2^(COUNTIF(B125:D125,0))</f>
        <v>4</v>
      </c>
      <c r="AH125" s="19">
        <f t="shared" si="24"/>
        <v>3.2522450477551805</v>
      </c>
      <c r="AI125" s="19">
        <f t="shared" si="25"/>
        <v>5.7407418258301953E-29</v>
      </c>
      <c r="AJ125" s="19">
        <f t="shared" si="23"/>
        <v>35.747800698581095</v>
      </c>
      <c r="AK125" s="19">
        <f>(AI125/MAX($AI$11:$AI$134))*100</f>
        <v>1.3428229735883785E-30</v>
      </c>
    </row>
    <row r="126" spans="2:37" x14ac:dyDescent="0.25">
      <c r="B126" s="7">
        <f t="shared" si="13"/>
        <v>4</v>
      </c>
      <c r="C126" s="8">
        <f t="shared" si="14"/>
        <v>3</v>
      </c>
      <c r="D126" s="9">
        <f t="shared" si="15"/>
        <v>1</v>
      </c>
      <c r="E126" s="5">
        <f t="shared" si="16"/>
        <v>0</v>
      </c>
      <c r="F126" s="5">
        <f t="shared" si="17"/>
        <v>1</v>
      </c>
      <c r="G126" s="6">
        <f t="shared" si="18"/>
        <v>0</v>
      </c>
      <c r="H126" s="5">
        <f t="shared" si="19"/>
        <v>25.132741228718345</v>
      </c>
      <c r="I126" s="5">
        <f t="shared" si="20"/>
        <v>1</v>
      </c>
      <c r="J126" s="6">
        <f t="shared" si="21"/>
        <v>-9.8011876392689601E-16</v>
      </c>
      <c r="K126" s="7"/>
      <c r="L126" s="8"/>
      <c r="M126" s="9"/>
      <c r="N126" s="7"/>
      <c r="O126" s="8"/>
      <c r="P126" s="9"/>
      <c r="Q126" s="7"/>
      <c r="R126" s="8"/>
      <c r="S126" s="9"/>
      <c r="T126" s="7"/>
      <c r="U126" s="8"/>
      <c r="V126" s="9"/>
      <c r="W126" s="7"/>
      <c r="X126" s="8"/>
      <c r="Y126" s="9"/>
      <c r="Z126" s="7"/>
      <c r="AA126" s="8"/>
      <c r="AB126" s="9"/>
      <c r="AC126" s="19">
        <f>SQRT(((F126+I126)^2)+((G126+J126)^2))</f>
        <v>2</v>
      </c>
      <c r="AD126" s="19">
        <f t="shared" si="22"/>
        <v>4</v>
      </c>
      <c r="AE126" s="19">
        <f>ASIN((($AF$2)/(2*$AF$4))*SQRT(((B126^2)+(C126^2)+(D126^2))))</f>
        <v>0.63824683672668303</v>
      </c>
      <c r="AF126" s="19">
        <f>COUNTIF($AE$10:$AE$134,AE126)</f>
        <v>6</v>
      </c>
      <c r="AG126" s="19">
        <f>(2*2^2)/2^(COUNTIF(B126:D126,0))</f>
        <v>8</v>
      </c>
      <c r="AH126" s="19">
        <f t="shared" si="24"/>
        <v>3.0727577479044932</v>
      </c>
      <c r="AI126" s="19">
        <f t="shared" si="25"/>
        <v>589.96948759766269</v>
      </c>
      <c r="AJ126" s="19">
        <f t="shared" si="23"/>
        <v>36.568850032014282</v>
      </c>
      <c r="AK126" s="19">
        <f>(AI126/MAX($AI$11:$AI$134))*100</f>
        <v>13.800038491501718</v>
      </c>
    </row>
    <row r="127" spans="2:37" x14ac:dyDescent="0.25">
      <c r="B127" s="7">
        <f t="shared" si="13"/>
        <v>4</v>
      </c>
      <c r="C127" s="8">
        <f t="shared" si="14"/>
        <v>3</v>
      </c>
      <c r="D127" s="9">
        <f t="shared" si="15"/>
        <v>2</v>
      </c>
      <c r="E127" s="5">
        <f t="shared" si="16"/>
        <v>0</v>
      </c>
      <c r="F127" s="5">
        <f t="shared" si="17"/>
        <v>1</v>
      </c>
      <c r="G127" s="6">
        <f t="shared" si="18"/>
        <v>0</v>
      </c>
      <c r="H127" s="5">
        <f t="shared" si="19"/>
        <v>28.274333882308138</v>
      </c>
      <c r="I127" s="5">
        <f t="shared" si="20"/>
        <v>-1</v>
      </c>
      <c r="J127" s="6">
        <f t="shared" si="21"/>
        <v>1.102633609417758E-15</v>
      </c>
      <c r="K127" s="7"/>
      <c r="L127" s="8"/>
      <c r="M127" s="9"/>
      <c r="N127" s="7"/>
      <c r="O127" s="8"/>
      <c r="P127" s="9"/>
      <c r="Q127" s="7"/>
      <c r="R127" s="8"/>
      <c r="S127" s="9"/>
      <c r="T127" s="7"/>
      <c r="U127" s="8"/>
      <c r="V127" s="9"/>
      <c r="W127" s="7"/>
      <c r="X127" s="8"/>
      <c r="Y127" s="9"/>
      <c r="Z127" s="7"/>
      <c r="AA127" s="8"/>
      <c r="AB127" s="9"/>
      <c r="AC127" s="19">
        <f>SQRT(((F127+I127)^2)+((G127+J127)^2))</f>
        <v>1.102633609417758E-15</v>
      </c>
      <c r="AD127" s="19">
        <f t="shared" si="22"/>
        <v>1.2158008766176329E-30</v>
      </c>
      <c r="AE127" s="19">
        <f>ASIN((($AF$2)/(2*$AF$4))*SQRT(((B127^2)+(C127^2)+(D127^2))))</f>
        <v>0.6805525747725214</v>
      </c>
      <c r="AF127" s="19">
        <f>COUNTIF($AE$10:$AE$134,AE127)</f>
        <v>6</v>
      </c>
      <c r="AG127" s="19">
        <f>(2*2^2)/2^(COUNTIF(B127:D127,0))</f>
        <v>8</v>
      </c>
      <c r="AH127" s="19">
        <f t="shared" si="24"/>
        <v>2.6172535434590976</v>
      </c>
      <c r="AI127" s="19">
        <f t="shared" si="25"/>
        <v>1.5273883931847248E-28</v>
      </c>
      <c r="AJ127" s="19">
        <f t="shared" si="23"/>
        <v>38.992790271226859</v>
      </c>
      <c r="AK127" s="19">
        <f>(AI127/MAX($AI$11:$AI$134))*100</f>
        <v>3.5727302954685323E-30</v>
      </c>
    </row>
    <row r="128" spans="2:37" x14ac:dyDescent="0.25">
      <c r="B128" s="7">
        <f t="shared" si="13"/>
        <v>4</v>
      </c>
      <c r="C128" s="8">
        <f t="shared" si="14"/>
        <v>3</v>
      </c>
      <c r="D128" s="9">
        <f t="shared" si="15"/>
        <v>3</v>
      </c>
      <c r="E128" s="5">
        <f t="shared" si="16"/>
        <v>0</v>
      </c>
      <c r="F128" s="5">
        <f t="shared" si="17"/>
        <v>1</v>
      </c>
      <c r="G128" s="6">
        <f t="shared" si="18"/>
        <v>0</v>
      </c>
      <c r="H128" s="5">
        <f t="shared" si="19"/>
        <v>31.415926535897931</v>
      </c>
      <c r="I128" s="5">
        <f t="shared" si="20"/>
        <v>1</v>
      </c>
      <c r="J128" s="6">
        <f t="shared" si="21"/>
        <v>-1.22514845490862E-15</v>
      </c>
      <c r="K128" s="7"/>
      <c r="L128" s="8"/>
      <c r="M128" s="9"/>
      <c r="N128" s="7"/>
      <c r="O128" s="8"/>
      <c r="P128" s="9"/>
      <c r="Q128" s="7"/>
      <c r="R128" s="8"/>
      <c r="S128" s="9"/>
      <c r="T128" s="7"/>
      <c r="U128" s="8"/>
      <c r="V128" s="9"/>
      <c r="W128" s="7"/>
      <c r="X128" s="8"/>
      <c r="Y128" s="9"/>
      <c r="Z128" s="7"/>
      <c r="AA128" s="8"/>
      <c r="AB128" s="9"/>
      <c r="AC128" s="19">
        <f>SQRT(((F128+I128)^2)+((G128+J128)^2))</f>
        <v>2</v>
      </c>
      <c r="AD128" s="19">
        <f t="shared" si="22"/>
        <v>4</v>
      </c>
      <c r="AE128" s="19">
        <f>ASIN((($AF$2)/(2*$AF$4))*SQRT(((B128^2)+(C128^2)+(D128^2))))</f>
        <v>0.74955078952712395</v>
      </c>
      <c r="AF128" s="19">
        <f>COUNTIF($AE$10:$AE$134,AE128)</f>
        <v>3</v>
      </c>
      <c r="AG128" s="19">
        <f>(2*2^2)/2^(COUNTIF(B128:D128,0))</f>
        <v>8</v>
      </c>
      <c r="AH128" s="19">
        <f t="shared" si="24"/>
        <v>2.0558779808041026</v>
      </c>
      <c r="AI128" s="19">
        <f t="shared" si="25"/>
        <v>197.36428615719385</v>
      </c>
      <c r="AJ128" s="19">
        <f t="shared" si="23"/>
        <v>42.946096770602871</v>
      </c>
      <c r="AK128" s="19">
        <f>(AI128/MAX($AI$11:$AI$134))*100</f>
        <v>4.6165688278347918</v>
      </c>
    </row>
    <row r="129" spans="1:37" x14ac:dyDescent="0.25">
      <c r="B129" s="7">
        <f t="shared" si="13"/>
        <v>4</v>
      </c>
      <c r="C129" s="8">
        <f t="shared" si="14"/>
        <v>3</v>
      </c>
      <c r="D129" s="9">
        <f t="shared" si="15"/>
        <v>4</v>
      </c>
      <c r="E129" s="5">
        <f t="shared" si="16"/>
        <v>0</v>
      </c>
      <c r="F129" s="5">
        <f t="shared" si="17"/>
        <v>1</v>
      </c>
      <c r="G129" s="6">
        <f t="shared" si="18"/>
        <v>0</v>
      </c>
      <c r="H129" s="5">
        <f t="shared" si="19"/>
        <v>34.557519189487721</v>
      </c>
      <c r="I129" s="5">
        <f t="shared" si="20"/>
        <v>-1</v>
      </c>
      <c r="J129" s="6">
        <f t="shared" si="21"/>
        <v>4.9003769791999829E-15</v>
      </c>
      <c r="K129" s="7"/>
      <c r="L129" s="8"/>
      <c r="M129" s="9"/>
      <c r="N129" s="7"/>
      <c r="O129" s="8"/>
      <c r="P129" s="9"/>
      <c r="Q129" s="7"/>
      <c r="R129" s="8"/>
      <c r="S129" s="9"/>
      <c r="T129" s="7"/>
      <c r="U129" s="8"/>
      <c r="V129" s="9"/>
      <c r="W129" s="7"/>
      <c r="X129" s="8"/>
      <c r="Y129" s="9"/>
      <c r="Z129" s="7"/>
      <c r="AA129" s="8"/>
      <c r="AB129" s="9"/>
      <c r="AC129" s="19">
        <f>SQRT(((F129+I129)^2)+((G129+J129)^2))</f>
        <v>4.9003769791999829E-15</v>
      </c>
      <c r="AD129" s="19">
        <f t="shared" si="22"/>
        <v>2.401369453827315E-29</v>
      </c>
      <c r="AE129" s="19">
        <f>ASIN((($AF$2)/(2*$AF$4))*SQRT(((B129^2)+(C129^2)+(D129^2))))</f>
        <v>0.84529178020025553</v>
      </c>
      <c r="AF129" s="19">
        <f>COUNTIF($AE$10:$AE$134,AE129)</f>
        <v>3</v>
      </c>
      <c r="AG129" s="19">
        <f>(2*2^2)/2^(COUNTIF(B129:D129,0))</f>
        <v>8</v>
      </c>
      <c r="AH129" s="19">
        <f t="shared" si="24"/>
        <v>1.522240896261436</v>
      </c>
      <c r="AI129" s="19">
        <f t="shared" si="25"/>
        <v>8.7731106951574249E-28</v>
      </c>
      <c r="AJ129" s="19">
        <f t="shared" si="23"/>
        <v>48.431651462574685</v>
      </c>
      <c r="AK129" s="19">
        <f>(AI129/MAX($AI$11:$AI$134))*100</f>
        <v>2.052127573179557E-29</v>
      </c>
    </row>
    <row r="130" spans="1:37" x14ac:dyDescent="0.25">
      <c r="B130" s="7">
        <f t="shared" si="13"/>
        <v>4</v>
      </c>
      <c r="C130" s="8">
        <f t="shared" si="14"/>
        <v>4</v>
      </c>
      <c r="D130" s="9">
        <f t="shared" si="15"/>
        <v>0</v>
      </c>
      <c r="E130" s="5">
        <f t="shared" si="16"/>
        <v>0</v>
      </c>
      <c r="F130" s="5">
        <f t="shared" si="17"/>
        <v>1</v>
      </c>
      <c r="G130" s="6">
        <f t="shared" si="18"/>
        <v>0</v>
      </c>
      <c r="H130" s="5">
        <f t="shared" si="19"/>
        <v>25.132741228718345</v>
      </c>
      <c r="I130" s="5">
        <f t="shared" si="20"/>
        <v>1</v>
      </c>
      <c r="J130" s="6">
        <f t="shared" si="21"/>
        <v>-9.8011876392689601E-16</v>
      </c>
      <c r="K130" s="7"/>
      <c r="L130" s="8"/>
      <c r="M130" s="9"/>
      <c r="N130" s="7"/>
      <c r="O130" s="8"/>
      <c r="P130" s="9"/>
      <c r="Q130" s="7"/>
      <c r="R130" s="8"/>
      <c r="S130" s="9"/>
      <c r="T130" s="7"/>
      <c r="U130" s="8"/>
      <c r="V130" s="9"/>
      <c r="W130" s="7"/>
      <c r="X130" s="8"/>
      <c r="Y130" s="9"/>
      <c r="Z130" s="7"/>
      <c r="AA130" s="8"/>
      <c r="AB130" s="9"/>
      <c r="AC130" s="19">
        <f>SQRT(((F130+I130)^2)+((G130+J130)^2))</f>
        <v>2</v>
      </c>
      <c r="AD130" s="19">
        <f t="shared" si="22"/>
        <v>4</v>
      </c>
      <c r="AE130" s="19">
        <f>ASIN((($AF$2)/(2*$AF$4))*SQRT(((B130^2)+(C130^2)+(D130^2))))</f>
        <v>0.72210771113399042</v>
      </c>
      <c r="AF130" s="19">
        <f>COUNTIF($AE$10:$AE$134,AE130)</f>
        <v>3</v>
      </c>
      <c r="AG130" s="19">
        <f>(2*2^2)/2^(COUNTIF(B130:D130,0))</f>
        <v>4</v>
      </c>
      <c r="AH130" s="19">
        <f t="shared" si="24"/>
        <v>2.2568102376456456</v>
      </c>
      <c r="AI130" s="19">
        <f t="shared" si="25"/>
        <v>108.326891406991</v>
      </c>
      <c r="AJ130" s="19">
        <f t="shared" si="23"/>
        <v>41.373724201829653</v>
      </c>
      <c r="AK130" s="19">
        <f>(AI130/MAX($AI$11:$AI$134))*100</f>
        <v>2.5338857390209291</v>
      </c>
    </row>
    <row r="131" spans="1:37" x14ac:dyDescent="0.25">
      <c r="B131" s="7">
        <f t="shared" si="13"/>
        <v>4</v>
      </c>
      <c r="C131" s="8">
        <f t="shared" si="14"/>
        <v>4</v>
      </c>
      <c r="D131" s="9">
        <f t="shared" si="15"/>
        <v>1</v>
      </c>
      <c r="E131" s="5">
        <f t="shared" si="16"/>
        <v>0</v>
      </c>
      <c r="F131" s="5">
        <f t="shared" si="17"/>
        <v>1</v>
      </c>
      <c r="G131" s="6">
        <f t="shared" si="18"/>
        <v>0</v>
      </c>
      <c r="H131" s="5">
        <f t="shared" si="19"/>
        <v>28.274333882308138</v>
      </c>
      <c r="I131" s="5">
        <f t="shared" si="20"/>
        <v>-1</v>
      </c>
      <c r="J131" s="6">
        <f t="shared" si="21"/>
        <v>1.102633609417758E-15</v>
      </c>
      <c r="K131" s="7"/>
      <c r="L131" s="8"/>
      <c r="M131" s="9"/>
      <c r="N131" s="7"/>
      <c r="O131" s="8"/>
      <c r="P131" s="9"/>
      <c r="Q131" s="7"/>
      <c r="R131" s="8"/>
      <c r="S131" s="9"/>
      <c r="T131" s="7"/>
      <c r="U131" s="8"/>
      <c r="V131" s="9"/>
      <c r="W131" s="7"/>
      <c r="X131" s="8"/>
      <c r="Y131" s="9"/>
      <c r="Z131" s="7"/>
      <c r="AA131" s="8"/>
      <c r="AB131" s="9"/>
      <c r="AC131" s="19">
        <f>SQRT(((F131+I131)^2)+((G131+J131)^2))</f>
        <v>1.102633609417758E-15</v>
      </c>
      <c r="AD131" s="19">
        <f t="shared" si="22"/>
        <v>1.2158008766176329E-30</v>
      </c>
      <c r="AE131" s="19">
        <f>ASIN((($AF$2)/(2*$AF$4))*SQRT(((B131^2)+(C131^2)+(D131^2))))</f>
        <v>0.73584797624576703</v>
      </c>
      <c r="AF131" s="19">
        <f>COUNTIF($AE$10:$AE$134,AE131)</f>
        <v>3</v>
      </c>
      <c r="AG131" s="19">
        <f>(2*2^2)/2^(COUNTIF(B131:D131,0))</f>
        <v>8</v>
      </c>
      <c r="AH131" s="19">
        <f t="shared" si="24"/>
        <v>2.152929211866633</v>
      </c>
      <c r="AI131" s="19">
        <f t="shared" si="25"/>
        <v>6.2820797353995885E-29</v>
      </c>
      <c r="AJ131" s="19">
        <f t="shared" si="23"/>
        <v>42.160983402125304</v>
      </c>
      <c r="AK131" s="19">
        <f>(AI131/MAX($AI$11:$AI$134))*100</f>
        <v>1.469447894809072E-30</v>
      </c>
    </row>
    <row r="132" spans="1:37" x14ac:dyDescent="0.25">
      <c r="B132" s="7">
        <f t="shared" si="13"/>
        <v>4</v>
      </c>
      <c r="C132" s="8">
        <f t="shared" si="14"/>
        <v>4</v>
      </c>
      <c r="D132" s="9">
        <f t="shared" si="15"/>
        <v>2</v>
      </c>
      <c r="E132" s="5">
        <f t="shared" si="16"/>
        <v>0</v>
      </c>
      <c r="F132" s="5">
        <f t="shared" si="17"/>
        <v>1</v>
      </c>
      <c r="G132" s="6">
        <f t="shared" si="18"/>
        <v>0</v>
      </c>
      <c r="H132" s="5">
        <f t="shared" si="19"/>
        <v>31.415926535897931</v>
      </c>
      <c r="I132" s="5">
        <f t="shared" si="20"/>
        <v>1</v>
      </c>
      <c r="J132" s="6">
        <f t="shared" si="21"/>
        <v>-1.22514845490862E-15</v>
      </c>
      <c r="K132" s="7"/>
      <c r="L132" s="8"/>
      <c r="M132" s="9"/>
      <c r="N132" s="7"/>
      <c r="O132" s="8"/>
      <c r="P132" s="9"/>
      <c r="Q132" s="7"/>
      <c r="R132" s="8"/>
      <c r="S132" s="9"/>
      <c r="T132" s="7"/>
      <c r="U132" s="8"/>
      <c r="V132" s="9"/>
      <c r="W132" s="7"/>
      <c r="X132" s="8"/>
      <c r="Y132" s="9"/>
      <c r="Z132" s="7"/>
      <c r="AA132" s="8"/>
      <c r="AB132" s="9"/>
      <c r="AC132" s="19">
        <f>SQRT(((F132+I132)^2)+((G132+J132)^2))</f>
        <v>2</v>
      </c>
      <c r="AD132" s="19">
        <f t="shared" si="22"/>
        <v>4</v>
      </c>
      <c r="AE132" s="19">
        <f>ASIN((($AF$2)/(2*$AF$4))*SQRT(((B132^2)+(C132^2)+(D132^2))))</f>
        <v>0.7768859821949502</v>
      </c>
      <c r="AF132" s="19">
        <f>COUNTIF($AE$10:$AE$134,AE132)</f>
        <v>3</v>
      </c>
      <c r="AG132" s="19">
        <f>(2*2^2)/2^(COUNTIF(B132:D132,0))</f>
        <v>8</v>
      </c>
      <c r="AH132" s="19">
        <f t="shared" si="24"/>
        <v>1.8797789706175154</v>
      </c>
      <c r="AI132" s="19">
        <f t="shared" si="25"/>
        <v>180.45878117928149</v>
      </c>
      <c r="AJ132" s="19">
        <f t="shared" si="23"/>
        <v>44.512287942646267</v>
      </c>
      <c r="AK132" s="19">
        <f>(AI132/MAX($AI$11:$AI$134))*100</f>
        <v>4.2211303783593097</v>
      </c>
    </row>
    <row r="133" spans="1:37" x14ac:dyDescent="0.25">
      <c r="B133" s="7">
        <f t="shared" si="13"/>
        <v>4</v>
      </c>
      <c r="C133" s="8">
        <f t="shared" si="14"/>
        <v>4</v>
      </c>
      <c r="D133" s="9">
        <f t="shared" si="15"/>
        <v>3</v>
      </c>
      <c r="E133" s="5">
        <f t="shared" si="16"/>
        <v>0</v>
      </c>
      <c r="F133" s="5">
        <f t="shared" si="17"/>
        <v>1</v>
      </c>
      <c r="G133" s="6">
        <f t="shared" si="18"/>
        <v>0</v>
      </c>
      <c r="H133" s="5">
        <f t="shared" si="19"/>
        <v>34.557519189487721</v>
      </c>
      <c r="I133" s="5">
        <f t="shared" si="20"/>
        <v>-1</v>
      </c>
      <c r="J133" s="6">
        <f t="shared" si="21"/>
        <v>4.9003769791999829E-15</v>
      </c>
      <c r="K133" s="7"/>
      <c r="L133" s="8"/>
      <c r="M133" s="9"/>
      <c r="N133" s="7"/>
      <c r="O133" s="8"/>
      <c r="P133" s="9"/>
      <c r="Q133" s="7"/>
      <c r="R133" s="8"/>
      <c r="S133" s="9"/>
      <c r="T133" s="7"/>
      <c r="U133" s="8"/>
      <c r="V133" s="9"/>
      <c r="W133" s="7"/>
      <c r="X133" s="8"/>
      <c r="Y133" s="9"/>
      <c r="Z133" s="7"/>
      <c r="AA133" s="8"/>
      <c r="AB133" s="9"/>
      <c r="AC133" s="19">
        <f>SQRT(((F133+I133)^2)+((G133+J133)^2))</f>
        <v>4.9003769791999829E-15</v>
      </c>
      <c r="AD133" s="19">
        <f t="shared" si="22"/>
        <v>2.401369453827315E-29</v>
      </c>
      <c r="AE133" s="19">
        <f>ASIN((($AF$2)/(2*$AF$4))*SQRT(((B133^2)+(C133^2)+(D133^2))))</f>
        <v>0.84529178020025553</v>
      </c>
      <c r="AF133" s="19">
        <f>COUNTIF($AE$10:$AE$134,AE133)</f>
        <v>3</v>
      </c>
      <c r="AG133" s="19">
        <f>(2*2^2)/2^(COUNTIF(B133:D133,0))</f>
        <v>8</v>
      </c>
      <c r="AH133" s="19">
        <f t="shared" si="24"/>
        <v>1.522240896261436</v>
      </c>
      <c r="AI133" s="19">
        <f t="shared" si="25"/>
        <v>8.7731106951574249E-28</v>
      </c>
      <c r="AJ133" s="19">
        <f t="shared" si="23"/>
        <v>48.431651462574685</v>
      </c>
      <c r="AK133" s="19">
        <f>(AI133/MAX($AI$11:$AI$134))*100</f>
        <v>2.052127573179557E-29</v>
      </c>
    </row>
    <row r="134" spans="1:37" x14ac:dyDescent="0.25">
      <c r="B134" s="10">
        <f t="shared" si="13"/>
        <v>4</v>
      </c>
      <c r="C134" s="11">
        <f t="shared" si="14"/>
        <v>4</v>
      </c>
      <c r="D134" s="12">
        <f t="shared" si="15"/>
        <v>4</v>
      </c>
      <c r="E134" s="29">
        <f t="shared" si="16"/>
        <v>0</v>
      </c>
      <c r="F134" s="29">
        <f t="shared" si="17"/>
        <v>1</v>
      </c>
      <c r="G134" s="30">
        <f t="shared" si="18"/>
        <v>0</v>
      </c>
      <c r="H134" s="29">
        <f t="shared" si="19"/>
        <v>37.699111843077517</v>
      </c>
      <c r="I134" s="29">
        <f t="shared" si="20"/>
        <v>1</v>
      </c>
      <c r="J134" s="30">
        <f t="shared" si="21"/>
        <v>-1.470178145890344E-15</v>
      </c>
      <c r="K134" s="10"/>
      <c r="L134" s="11"/>
      <c r="M134" s="12"/>
      <c r="N134" s="10"/>
      <c r="O134" s="11"/>
      <c r="P134" s="12"/>
      <c r="Q134" s="10"/>
      <c r="R134" s="11"/>
      <c r="S134" s="12"/>
      <c r="T134" s="10"/>
      <c r="U134" s="11"/>
      <c r="V134" s="12"/>
      <c r="W134" s="10"/>
      <c r="X134" s="11"/>
      <c r="Y134" s="12"/>
      <c r="Z134" s="10"/>
      <c r="AA134" s="11"/>
      <c r="AB134" s="12"/>
      <c r="AC134" s="19">
        <f>SQRT(((F134+I134)^2)+((G134+J134)^2))</f>
        <v>2</v>
      </c>
      <c r="AD134" s="19">
        <f t="shared" si="22"/>
        <v>4</v>
      </c>
      <c r="AE134" s="19">
        <f>ASIN((($AF$2)/(2*$AF$4))*SQRT(((B134^2)+(C134^2)+(D134^2))))</f>
        <v>0.94332881486594411</v>
      </c>
      <c r="AF134" s="19">
        <f>COUNTIF($AE$10:$AE$134,AE134)</f>
        <v>1</v>
      </c>
      <c r="AG134" s="19">
        <f>(2*2^2)/2^(COUNTIF(B134:D134,0))</f>
        <v>8</v>
      </c>
      <c r="AH134" s="19">
        <f t="shared" si="24"/>
        <v>1.1570236829754008</v>
      </c>
      <c r="AI134" s="19">
        <f t="shared" si="25"/>
        <v>37.024757855212826</v>
      </c>
      <c r="AJ134" s="19">
        <f t="shared" si="23"/>
        <v>54.04875978489639</v>
      </c>
      <c r="AK134" s="19">
        <f>(AI134/MAX($AI$11:$AI$134))*100</f>
        <v>0.86605001492706302</v>
      </c>
    </row>
    <row r="135" spans="1:37" x14ac:dyDescent="0.25">
      <c r="B135" s="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7" x14ac:dyDescent="0.25">
      <c r="A136" t="s">
        <v>28</v>
      </c>
      <c r="B136" s="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7" x14ac:dyDescent="0.25">
      <c r="B137" s="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7" x14ac:dyDescent="0.25">
      <c r="B138" s="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7" x14ac:dyDescent="0.25">
      <c r="B139" s="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7" x14ac:dyDescent="0.25">
      <c r="B140" s="1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7" x14ac:dyDescent="0.25">
      <c r="B141" s="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7" x14ac:dyDescent="0.25">
      <c r="B142" s="1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7" x14ac:dyDescent="0.25">
      <c r="B143" s="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7" x14ac:dyDescent="0.25">
      <c r="B144" s="1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x14ac:dyDescent="0.25">
      <c r="B145" s="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x14ac:dyDescent="0.25">
      <c r="B146" s="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x14ac:dyDescent="0.25">
      <c r="B147" s="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x14ac:dyDescent="0.25">
      <c r="B148" s="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x14ac:dyDescent="0.25">
      <c r="B149" s="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x14ac:dyDescent="0.25">
      <c r="B150" s="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x14ac:dyDescent="0.25">
      <c r="B151" s="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x14ac:dyDescent="0.25">
      <c r="B152" s="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x14ac:dyDescent="0.25">
      <c r="B153" s="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x14ac:dyDescent="0.25">
      <c r="B154" s="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x14ac:dyDescent="0.25">
      <c r="B155" s="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x14ac:dyDescent="0.25">
      <c r="B156" s="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x14ac:dyDescent="0.25">
      <c r="B157" s="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x14ac:dyDescent="0.25">
      <c r="B158" s="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x14ac:dyDescent="0.25">
      <c r="B159" s="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x14ac:dyDescent="0.25">
      <c r="B160" s="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x14ac:dyDescent="0.25">
      <c r="B161" s="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x14ac:dyDescent="0.25">
      <c r="B162" s="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x14ac:dyDescent="0.25">
      <c r="B163" s="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x14ac:dyDescent="0.25">
      <c r="B164" s="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x14ac:dyDescent="0.25">
      <c r="B165" s="1"/>
    </row>
    <row r="166" spans="2:36" x14ac:dyDescent="0.25">
      <c r="B166" s="1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28</xdr:col>
                <xdr:colOff>66675</xdr:colOff>
                <xdr:row>5</xdr:row>
                <xdr:rowOff>95250</xdr:rowOff>
              </from>
              <to>
                <xdr:col>28</xdr:col>
                <xdr:colOff>390525</xdr:colOff>
                <xdr:row>6</xdr:row>
                <xdr:rowOff>161925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7">
            <anchor moveWithCells="1" sizeWithCells="1">
              <from>
                <xdr:col>29</xdr:col>
                <xdr:colOff>66675</xdr:colOff>
                <xdr:row>5</xdr:row>
                <xdr:rowOff>66675</xdr:rowOff>
              </from>
              <to>
                <xdr:col>29</xdr:col>
                <xdr:colOff>304800</xdr:colOff>
                <xdr:row>6</xdr:row>
                <xdr:rowOff>104775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34</xdr:col>
                <xdr:colOff>38100</xdr:colOff>
                <xdr:row>5</xdr:row>
                <xdr:rowOff>85725</xdr:rowOff>
              </from>
              <to>
                <xdr:col>34</xdr:col>
                <xdr:colOff>476250</xdr:colOff>
                <xdr:row>6</xdr:row>
                <xdr:rowOff>133350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2" r:id="rId10">
          <objectPr defaultSize="0" autoPict="0" r:id="rId9">
            <anchor moveWithCells="1" sizeWithCells="1">
              <from>
                <xdr:col>36</xdr:col>
                <xdr:colOff>161925</xdr:colOff>
                <xdr:row>5</xdr:row>
                <xdr:rowOff>85725</xdr:rowOff>
              </from>
              <to>
                <xdr:col>36</xdr:col>
                <xdr:colOff>600075</xdr:colOff>
                <xdr:row>6</xdr:row>
                <xdr:rowOff>133350</xdr:rowOff>
              </to>
            </anchor>
          </objectPr>
        </oleObject>
      </mc:Choice>
      <mc:Fallback>
        <oleObject progId="Equation.3" shapeId="1032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9"/>
  <sheetViews>
    <sheetView zoomScaleNormal="100" workbookViewId="0">
      <selection activeCell="K16" sqref="A1:K16"/>
    </sheetView>
  </sheetViews>
  <sheetFormatPr defaultRowHeight="15" x14ac:dyDescent="0.25"/>
  <cols>
    <col min="11" max="11" width="11.28515625" customWidth="1"/>
  </cols>
  <sheetData>
    <row r="1" spans="1:18" x14ac:dyDescent="0.25">
      <c r="D1" s="34"/>
      <c r="E1" s="35" t="s">
        <v>6</v>
      </c>
      <c r="F1" s="36"/>
      <c r="G1" s="34"/>
      <c r="H1" s="35" t="s">
        <v>7</v>
      </c>
      <c r="I1" s="36"/>
      <c r="J1" s="26" t="str">
        <f>L1</f>
        <v>q</v>
      </c>
      <c r="K1" s="25"/>
      <c r="L1" s="26" t="s">
        <v>14</v>
      </c>
      <c r="M1" s="26" t="s">
        <v>14</v>
      </c>
      <c r="N1" s="26" t="s">
        <v>14</v>
      </c>
      <c r="O1" s="21" t="s">
        <v>27</v>
      </c>
      <c r="P1" s="15"/>
      <c r="R1" s="25"/>
    </row>
    <row r="2" spans="1:18" x14ac:dyDescent="0.25">
      <c r="D2" s="31" t="s">
        <v>3</v>
      </c>
      <c r="E2" s="31" t="s">
        <v>4</v>
      </c>
      <c r="F2" s="31" t="s">
        <v>5</v>
      </c>
      <c r="G2" s="31" t="s">
        <v>3</v>
      </c>
      <c r="H2" s="31" t="s">
        <v>4</v>
      </c>
      <c r="I2" s="31" t="s">
        <v>5</v>
      </c>
      <c r="J2" s="16" t="s">
        <v>21</v>
      </c>
      <c r="K2" s="27"/>
      <c r="L2" s="16" t="s">
        <v>20</v>
      </c>
      <c r="M2" s="16" t="s">
        <v>15</v>
      </c>
      <c r="N2" s="16" t="s">
        <v>16</v>
      </c>
      <c r="O2" s="16"/>
      <c r="Q2" s="16" t="s">
        <v>21</v>
      </c>
      <c r="R2" s="27"/>
    </row>
    <row r="3" spans="1:18" x14ac:dyDescent="0.25">
      <c r="A3" s="31" t="s">
        <v>0</v>
      </c>
      <c r="B3" s="31" t="s">
        <v>1</v>
      </c>
      <c r="C3" s="31" t="s">
        <v>2</v>
      </c>
      <c r="D3" s="31">
        <v>0</v>
      </c>
      <c r="E3" s="31">
        <v>0</v>
      </c>
      <c r="F3" s="31">
        <v>0</v>
      </c>
      <c r="G3" s="31">
        <v>0.5</v>
      </c>
      <c r="H3" s="31">
        <v>0.5</v>
      </c>
      <c r="I3" s="31">
        <v>0.5</v>
      </c>
      <c r="J3" s="16"/>
      <c r="K3" s="18" t="s">
        <v>26</v>
      </c>
      <c r="L3" s="16"/>
      <c r="M3" s="16"/>
      <c r="N3" s="16" t="s">
        <v>15</v>
      </c>
      <c r="O3" s="16"/>
      <c r="P3" s="16"/>
      <c r="Q3" s="16"/>
      <c r="R3" s="18" t="s">
        <v>26</v>
      </c>
    </row>
    <row r="4" spans="1:18" x14ac:dyDescent="0.25">
      <c r="A4" s="32"/>
      <c r="B4" s="32"/>
      <c r="C4" s="32"/>
      <c r="D4" s="32" t="s">
        <v>29</v>
      </c>
      <c r="E4" s="32" t="s">
        <v>30</v>
      </c>
      <c r="F4" s="32" t="s">
        <v>31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5">
      <c r="A5" s="31">
        <v>0</v>
      </c>
      <c r="B5" s="31">
        <v>0</v>
      </c>
      <c r="C5" s="31">
        <v>0</v>
      </c>
      <c r="D5" s="31">
        <v>0</v>
      </c>
      <c r="E5" s="31">
        <v>1</v>
      </c>
      <c r="F5" s="31">
        <v>0</v>
      </c>
      <c r="G5" s="37">
        <v>0</v>
      </c>
      <c r="H5" s="37">
        <v>1</v>
      </c>
      <c r="I5" s="37">
        <v>0</v>
      </c>
      <c r="J5" s="37">
        <v>0</v>
      </c>
      <c r="K5" s="37">
        <v>0</v>
      </c>
      <c r="L5" s="37">
        <v>0</v>
      </c>
      <c r="M5" s="31">
        <v>1</v>
      </c>
      <c r="N5" s="31">
        <v>1</v>
      </c>
      <c r="O5" s="37">
        <v>0</v>
      </c>
      <c r="P5" s="37">
        <v>0</v>
      </c>
      <c r="Q5" s="37">
        <v>0</v>
      </c>
      <c r="R5" s="37">
        <v>0</v>
      </c>
    </row>
    <row r="6" spans="1:18" x14ac:dyDescent="0.25">
      <c r="A6" s="31">
        <v>0</v>
      </c>
      <c r="B6" s="31">
        <v>0</v>
      </c>
      <c r="C6" s="31">
        <v>1</v>
      </c>
      <c r="D6" s="31">
        <v>0</v>
      </c>
      <c r="E6" s="31">
        <v>1</v>
      </c>
      <c r="F6" s="31">
        <v>0</v>
      </c>
      <c r="G6" s="37">
        <v>3.1415926535897931</v>
      </c>
      <c r="H6" s="37">
        <v>-1</v>
      </c>
      <c r="I6" s="37">
        <v>1.22514845490862E-16</v>
      </c>
      <c r="J6" s="37">
        <v>6.7099784397123541</v>
      </c>
      <c r="K6" s="37">
        <v>4.4883136615946236E-31</v>
      </c>
      <c r="L6" s="37">
        <v>0.11711121651081241</v>
      </c>
      <c r="M6" s="31">
        <v>3</v>
      </c>
      <c r="N6" s="31">
        <v>2</v>
      </c>
      <c r="O6" s="37">
        <v>213.06090590470041</v>
      </c>
      <c r="P6" s="37">
        <v>1.9188121197917167E-29</v>
      </c>
      <c r="Q6" s="37">
        <v>6.7099784397123541</v>
      </c>
      <c r="R6" s="37">
        <v>4.4883136615946236E-31</v>
      </c>
    </row>
    <row r="7" spans="1:18" x14ac:dyDescent="0.25">
      <c r="A7" s="31">
        <v>0</v>
      </c>
      <c r="B7" s="31">
        <v>0</v>
      </c>
      <c r="C7" s="31">
        <v>2</v>
      </c>
      <c r="D7" s="31">
        <v>0</v>
      </c>
      <c r="E7" s="31">
        <v>1</v>
      </c>
      <c r="F7" s="31">
        <v>0</v>
      </c>
      <c r="G7" s="37">
        <v>6.2831853071795862</v>
      </c>
      <c r="H7" s="37">
        <v>1</v>
      </c>
      <c r="I7" s="37">
        <v>-2.45029690981724E-16</v>
      </c>
      <c r="J7" s="37">
        <v>13.514262431824092</v>
      </c>
      <c r="K7" s="37">
        <v>20.777232466141633</v>
      </c>
      <c r="L7" s="37">
        <v>0.2358683754139061</v>
      </c>
      <c r="M7" s="31">
        <v>3</v>
      </c>
      <c r="N7" s="31">
        <v>2</v>
      </c>
      <c r="O7" s="37">
        <v>37.010564618158284</v>
      </c>
      <c r="P7" s="37">
        <v>888.25355083579882</v>
      </c>
      <c r="Q7" s="37">
        <v>13.514262431824092</v>
      </c>
      <c r="R7" s="37">
        <v>20.777232466141633</v>
      </c>
    </row>
    <row r="8" spans="1:18" x14ac:dyDescent="0.25">
      <c r="A8" s="31">
        <v>0</v>
      </c>
      <c r="B8" s="31">
        <v>0</v>
      </c>
      <c r="C8" s="31">
        <v>3</v>
      </c>
      <c r="D8" s="31">
        <v>0</v>
      </c>
      <c r="E8" s="31">
        <v>1</v>
      </c>
      <c r="F8" s="31">
        <v>0</v>
      </c>
      <c r="G8" s="37">
        <v>9.4247779607693793</v>
      </c>
      <c r="H8" s="37">
        <v>-1</v>
      </c>
      <c r="I8" s="37">
        <v>3.67544536472586E-16</v>
      </c>
      <c r="J8" s="37">
        <v>20.519803470332043</v>
      </c>
      <c r="K8" s="37">
        <v>4.939983791911129E-31</v>
      </c>
      <c r="L8" s="37">
        <v>0.35813813241945275</v>
      </c>
      <c r="M8" s="31">
        <v>6</v>
      </c>
      <c r="N8" s="31">
        <v>2</v>
      </c>
      <c r="O8" s="37">
        <v>13.027875169158746</v>
      </c>
      <c r="P8" s="37">
        <v>2.1119069401504394E-29</v>
      </c>
      <c r="Q8" s="37">
        <v>20.519803470332043</v>
      </c>
      <c r="R8" s="37">
        <v>4.939983791911129E-31</v>
      </c>
    </row>
    <row r="9" spans="1:18" x14ac:dyDescent="0.25">
      <c r="A9" s="31">
        <v>0</v>
      </c>
      <c r="B9" s="31">
        <v>0</v>
      </c>
      <c r="C9" s="31">
        <v>4</v>
      </c>
      <c r="D9" s="31">
        <v>0</v>
      </c>
      <c r="E9" s="31">
        <v>1</v>
      </c>
      <c r="F9" s="31">
        <v>0</v>
      </c>
      <c r="G9" s="37">
        <v>12.566370614359172</v>
      </c>
      <c r="H9" s="37">
        <v>1</v>
      </c>
      <c r="I9" s="37">
        <v>-4.90059381963448E-16</v>
      </c>
      <c r="J9" s="37">
        <v>27.864024284869888</v>
      </c>
      <c r="K9" s="37">
        <v>3.4037603071935449</v>
      </c>
      <c r="L9" s="37">
        <v>0.48631896662663793</v>
      </c>
      <c r="M9" s="31">
        <v>3</v>
      </c>
      <c r="N9" s="31">
        <v>2</v>
      </c>
      <c r="O9" s="37">
        <v>6.0631314107591914</v>
      </c>
      <c r="P9" s="37">
        <v>145.5151538582206</v>
      </c>
      <c r="Q9" s="37">
        <v>27.864024284869888</v>
      </c>
      <c r="R9" s="37">
        <v>3.4037603071935449</v>
      </c>
    </row>
    <row r="10" spans="1:18" x14ac:dyDescent="0.25">
      <c r="A10" s="31">
        <v>0</v>
      </c>
      <c r="B10" s="31">
        <v>1</v>
      </c>
      <c r="C10" s="31">
        <v>0</v>
      </c>
      <c r="D10" s="31">
        <v>0</v>
      </c>
      <c r="E10" s="31">
        <v>1</v>
      </c>
      <c r="F10" s="31">
        <v>0</v>
      </c>
      <c r="G10" s="37">
        <v>3.1415926535897931</v>
      </c>
      <c r="H10" s="37">
        <v>-1</v>
      </c>
      <c r="I10" s="37">
        <v>1.22514845490862E-16</v>
      </c>
      <c r="J10" s="37">
        <v>6.7099784397123541</v>
      </c>
      <c r="K10" s="37">
        <v>4.4883136615946236E-31</v>
      </c>
      <c r="L10" s="37">
        <v>0.11711121651081241</v>
      </c>
      <c r="M10" s="31">
        <v>3</v>
      </c>
      <c r="N10" s="31">
        <v>2</v>
      </c>
      <c r="O10" s="37">
        <v>213.06090590470041</v>
      </c>
      <c r="P10" s="37">
        <v>1.9188121197917167E-29</v>
      </c>
      <c r="Q10" s="37">
        <v>6.7099784397123541</v>
      </c>
      <c r="R10" s="37">
        <v>4.4883136615946236E-31</v>
      </c>
    </row>
    <row r="11" spans="1:18" x14ac:dyDescent="0.25">
      <c r="A11" s="33">
        <v>0</v>
      </c>
      <c r="B11" s="33">
        <v>1</v>
      </c>
      <c r="C11" s="33">
        <v>1</v>
      </c>
      <c r="D11" s="33">
        <v>0</v>
      </c>
      <c r="E11" s="33">
        <v>1</v>
      </c>
      <c r="F11" s="33">
        <v>0</v>
      </c>
      <c r="G11" s="38">
        <v>6.2831853071795862</v>
      </c>
      <c r="H11" s="38">
        <v>1</v>
      </c>
      <c r="I11" s="38">
        <v>-2.45029690981724E-16</v>
      </c>
      <c r="J11" s="38">
        <v>9.511290053946226</v>
      </c>
      <c r="K11" s="38">
        <v>100</v>
      </c>
      <c r="L11" s="38">
        <v>0.16600332755355071</v>
      </c>
      <c r="M11" s="33">
        <v>3</v>
      </c>
      <c r="N11" s="33">
        <v>4</v>
      </c>
      <c r="O11" s="38">
        <v>89.065193544112105</v>
      </c>
      <c r="P11" s="38">
        <v>4275.1292901173811</v>
      </c>
      <c r="Q11" s="38">
        <v>9.511290053946226</v>
      </c>
      <c r="R11" s="38">
        <v>100</v>
      </c>
    </row>
    <row r="12" spans="1:18" x14ac:dyDescent="0.25">
      <c r="A12" s="31">
        <v>0</v>
      </c>
      <c r="B12" s="31">
        <v>1</v>
      </c>
      <c r="C12" s="31">
        <v>2</v>
      </c>
      <c r="D12" s="31">
        <v>0</v>
      </c>
      <c r="E12" s="31">
        <v>1</v>
      </c>
      <c r="F12" s="31">
        <v>0</v>
      </c>
      <c r="G12" s="37">
        <v>9.4247779607693793</v>
      </c>
      <c r="H12" s="37">
        <v>-1</v>
      </c>
      <c r="I12" s="37">
        <v>3.67544536472586E-16</v>
      </c>
      <c r="J12" s="37">
        <v>15.145460202029952</v>
      </c>
      <c r="K12" s="37">
        <v>2.1109712902344588E-30</v>
      </c>
      <c r="L12" s="37">
        <v>0.26433814725518823</v>
      </c>
      <c r="M12" s="31">
        <v>6</v>
      </c>
      <c r="N12" s="31">
        <v>4</v>
      </c>
      <c r="O12" s="37">
        <v>27.835587740069307</v>
      </c>
      <c r="P12" s="37">
        <v>9.0246751934782127E-29</v>
      </c>
      <c r="Q12" s="37">
        <v>15.145460202029952</v>
      </c>
      <c r="R12" s="37">
        <v>2.1109712902344588E-30</v>
      </c>
    </row>
    <row r="13" spans="1:18" x14ac:dyDescent="0.25">
      <c r="A13" s="31">
        <v>0</v>
      </c>
      <c r="B13" s="31">
        <v>1</v>
      </c>
      <c r="C13" s="31">
        <v>3</v>
      </c>
      <c r="D13" s="31">
        <v>0</v>
      </c>
      <c r="E13" s="31">
        <v>1</v>
      </c>
      <c r="F13" s="31">
        <v>0</v>
      </c>
      <c r="G13" s="37">
        <v>12.566370614359172</v>
      </c>
      <c r="H13" s="37">
        <v>1</v>
      </c>
      <c r="I13" s="37">
        <v>-4.90059381963448E-16</v>
      </c>
      <c r="J13" s="37">
        <v>21.684305231007333</v>
      </c>
      <c r="K13" s="37">
        <v>25.483834801284477</v>
      </c>
      <c r="L13" s="37">
        <v>0.37846252228850752</v>
      </c>
      <c r="M13" s="31">
        <v>6</v>
      </c>
      <c r="N13" s="31">
        <v>4</v>
      </c>
      <c r="O13" s="37">
        <v>11.348613394112908</v>
      </c>
      <c r="P13" s="37">
        <v>1089.4668858348391</v>
      </c>
      <c r="Q13" s="37">
        <v>21.684305231007333</v>
      </c>
      <c r="R13" s="37">
        <v>25.483834801284477</v>
      </c>
    </row>
    <row r="14" spans="1:18" x14ac:dyDescent="0.25">
      <c r="A14" s="31">
        <v>0</v>
      </c>
      <c r="B14" s="31">
        <v>1</v>
      </c>
      <c r="C14" s="31">
        <v>4</v>
      </c>
      <c r="D14" s="31">
        <v>0</v>
      </c>
      <c r="E14" s="31">
        <v>1</v>
      </c>
      <c r="F14" s="31">
        <v>0</v>
      </c>
      <c r="G14" s="37">
        <v>15.707963267948966</v>
      </c>
      <c r="H14" s="37">
        <v>-1</v>
      </c>
      <c r="I14" s="37">
        <v>6.1257422745431001E-16</v>
      </c>
      <c r="J14" s="37">
        <v>28.800343479869195</v>
      </c>
      <c r="K14" s="37">
        <v>1.7639371306736449E-30</v>
      </c>
      <c r="L14" s="37">
        <v>0.50266081942899865</v>
      </c>
      <c r="M14" s="31">
        <v>9</v>
      </c>
      <c r="N14" s="31">
        <v>4</v>
      </c>
      <c r="O14" s="37">
        <v>5.5822902372163226</v>
      </c>
      <c r="P14" s="37">
        <v>7.5410592932685096E-29</v>
      </c>
      <c r="Q14" s="37">
        <v>28.800343479869195</v>
      </c>
      <c r="R14" s="37">
        <v>1.7639371306736449E-30</v>
      </c>
    </row>
    <row r="15" spans="1:18" x14ac:dyDescent="0.25">
      <c r="A15" s="31">
        <v>0</v>
      </c>
      <c r="B15" s="31">
        <v>2</v>
      </c>
      <c r="C15" s="31">
        <v>0</v>
      </c>
      <c r="D15" s="31">
        <v>0</v>
      </c>
      <c r="E15" s="31">
        <v>1</v>
      </c>
      <c r="F15" s="31">
        <v>0</v>
      </c>
      <c r="G15" s="37">
        <v>6.2831853071795862</v>
      </c>
      <c r="H15" s="37">
        <v>1</v>
      </c>
      <c r="I15" s="37">
        <v>-2.45029690981724E-16</v>
      </c>
      <c r="J15" s="37">
        <v>13.514262431824092</v>
      </c>
      <c r="K15" s="37">
        <v>20.777232466141633</v>
      </c>
      <c r="L15" s="37">
        <v>0.2358683754139061</v>
      </c>
      <c r="M15" s="31">
        <v>3</v>
      </c>
      <c r="N15" s="31">
        <v>2</v>
      </c>
      <c r="O15" s="37">
        <v>37.010564618158284</v>
      </c>
      <c r="P15" s="37">
        <v>888.25355083579882</v>
      </c>
      <c r="Q15" s="37">
        <v>13.514262431824092</v>
      </c>
      <c r="R15" s="37">
        <v>20.777232466141633</v>
      </c>
    </row>
    <row r="16" spans="1:18" x14ac:dyDescent="0.25">
      <c r="A16" s="31">
        <v>0</v>
      </c>
      <c r="B16" s="31">
        <v>2</v>
      </c>
      <c r="C16" s="31">
        <v>1</v>
      </c>
      <c r="D16" s="31">
        <v>0</v>
      </c>
      <c r="E16" s="31">
        <v>1</v>
      </c>
      <c r="F16" s="31">
        <v>0</v>
      </c>
      <c r="G16" s="37">
        <v>9.4247779607693793</v>
      </c>
      <c r="H16" s="37">
        <v>-1</v>
      </c>
      <c r="I16" s="37">
        <v>3.67544536472586E-16</v>
      </c>
      <c r="J16" s="37">
        <v>15.145460202029952</v>
      </c>
      <c r="K16" s="37">
        <v>2.1109712902344588E-30</v>
      </c>
      <c r="L16" s="37">
        <v>0.26433814725518823</v>
      </c>
      <c r="M16" s="31">
        <v>6</v>
      </c>
      <c r="N16" s="31">
        <v>4</v>
      </c>
      <c r="O16" s="37">
        <v>27.835587740069307</v>
      </c>
      <c r="P16" s="37">
        <v>9.0246751934782127E-29</v>
      </c>
      <c r="Q16" s="37">
        <v>15.145460202029952</v>
      </c>
      <c r="R16" s="37">
        <v>2.1109712902344588E-30</v>
      </c>
    </row>
    <row r="17" spans="1:18" x14ac:dyDescent="0.25">
      <c r="A17">
        <v>0</v>
      </c>
      <c r="B17">
        <v>2</v>
      </c>
      <c r="C17">
        <v>2</v>
      </c>
      <c r="D17">
        <v>0</v>
      </c>
      <c r="E17">
        <v>1</v>
      </c>
      <c r="F17">
        <v>0</v>
      </c>
      <c r="G17">
        <v>12.566370614359172</v>
      </c>
      <c r="H17">
        <v>1</v>
      </c>
      <c r="I17">
        <v>-4.90059381963448E-16</v>
      </c>
      <c r="J17">
        <v>2</v>
      </c>
      <c r="K17">
        <v>4</v>
      </c>
      <c r="L17">
        <v>0.33681623499933327</v>
      </c>
      <c r="M17">
        <v>3</v>
      </c>
      <c r="N17">
        <v>4</v>
      </c>
      <c r="O17">
        <v>15.1885899569738</v>
      </c>
      <c r="P17">
        <v>729.05231793474434</v>
      </c>
      <c r="Q17">
        <v>19.29814873694832</v>
      </c>
      <c r="R17">
        <v>17.053339640980237</v>
      </c>
    </row>
    <row r="18" spans="1:18" x14ac:dyDescent="0.25">
      <c r="A18">
        <v>0</v>
      </c>
      <c r="B18">
        <v>2</v>
      </c>
      <c r="C18">
        <v>3</v>
      </c>
      <c r="D18">
        <v>0</v>
      </c>
      <c r="E18">
        <v>1</v>
      </c>
      <c r="F18">
        <v>0</v>
      </c>
      <c r="G18">
        <v>15.707963267948966</v>
      </c>
      <c r="H18">
        <v>-1</v>
      </c>
      <c r="I18">
        <v>6.1257422745431001E-16</v>
      </c>
      <c r="J18">
        <v>6.1257422745431001E-16</v>
      </c>
      <c r="K18">
        <v>3.7524718414124473E-31</v>
      </c>
      <c r="L18">
        <v>0.43486278460196853</v>
      </c>
      <c r="M18">
        <v>6</v>
      </c>
      <c r="N18">
        <v>4</v>
      </c>
      <c r="O18">
        <v>8.0189848645738895</v>
      </c>
      <c r="P18">
        <v>7.2218435762462709E-29</v>
      </c>
      <c r="Q18">
        <v>24.9158022249994</v>
      </c>
      <c r="R18">
        <v>1.6892690457200143E-30</v>
      </c>
    </row>
    <row r="19" spans="1:18" x14ac:dyDescent="0.25">
      <c r="A19">
        <v>0</v>
      </c>
      <c r="B19">
        <v>2</v>
      </c>
      <c r="C19">
        <v>4</v>
      </c>
      <c r="D19">
        <v>0</v>
      </c>
      <c r="E19">
        <v>1</v>
      </c>
      <c r="F19">
        <v>0</v>
      </c>
      <c r="G19">
        <v>18.849555921538759</v>
      </c>
      <c r="H19">
        <v>1</v>
      </c>
      <c r="I19">
        <v>-7.3508907294517201E-16</v>
      </c>
      <c r="J19">
        <v>2</v>
      </c>
      <c r="K19">
        <v>4</v>
      </c>
      <c r="L19">
        <v>0.54982839459788591</v>
      </c>
      <c r="M19">
        <v>6</v>
      </c>
      <c r="N19">
        <v>4</v>
      </c>
      <c r="O19">
        <v>4.4609986260611327</v>
      </c>
      <c r="P19">
        <v>428.25586810186871</v>
      </c>
      <c r="Q19">
        <v>31.502846466912494</v>
      </c>
      <c r="R19">
        <v>10.017378166593652</v>
      </c>
    </row>
    <row r="20" spans="1:18" x14ac:dyDescent="0.25">
      <c r="A20">
        <v>0</v>
      </c>
      <c r="B20">
        <v>3</v>
      </c>
      <c r="C20">
        <v>0</v>
      </c>
      <c r="D20">
        <v>0</v>
      </c>
      <c r="E20">
        <v>1</v>
      </c>
      <c r="F20">
        <v>0</v>
      </c>
      <c r="G20">
        <v>9.4247779607693793</v>
      </c>
      <c r="H20">
        <v>-1</v>
      </c>
      <c r="I20">
        <v>3.67544536472586E-16</v>
      </c>
      <c r="J20">
        <v>3.67544536472586E-16</v>
      </c>
      <c r="K20">
        <v>1.350889862908481E-31</v>
      </c>
      <c r="L20">
        <v>0.35813813241945275</v>
      </c>
      <c r="M20">
        <v>6</v>
      </c>
      <c r="N20">
        <v>2</v>
      </c>
      <c r="O20">
        <v>13.027875169158746</v>
      </c>
      <c r="P20">
        <v>2.1119069401504394E-29</v>
      </c>
      <c r="Q20">
        <v>20.519803470332043</v>
      </c>
      <c r="R20">
        <v>4.939983791911129E-31</v>
      </c>
    </row>
    <row r="21" spans="1:18" x14ac:dyDescent="0.25">
      <c r="A21">
        <v>0</v>
      </c>
      <c r="B21">
        <v>3</v>
      </c>
      <c r="C21">
        <v>1</v>
      </c>
      <c r="D21">
        <v>0</v>
      </c>
      <c r="E21">
        <v>1</v>
      </c>
      <c r="F21">
        <v>0</v>
      </c>
      <c r="G21">
        <v>12.566370614359172</v>
      </c>
      <c r="H21">
        <v>1</v>
      </c>
      <c r="I21">
        <v>-4.90059381963448E-16</v>
      </c>
      <c r="J21">
        <v>2</v>
      </c>
      <c r="K21">
        <v>4</v>
      </c>
      <c r="L21">
        <v>0.37846252228850752</v>
      </c>
      <c r="M21">
        <v>6</v>
      </c>
      <c r="N21">
        <v>4</v>
      </c>
      <c r="O21">
        <v>11.348613394112908</v>
      </c>
      <c r="P21">
        <v>1089.4668858348391</v>
      </c>
      <c r="Q21">
        <v>21.684305231007333</v>
      </c>
      <c r="R21">
        <v>25.483834801284477</v>
      </c>
    </row>
    <row r="22" spans="1:18" x14ac:dyDescent="0.25">
      <c r="A22">
        <v>0</v>
      </c>
      <c r="B22">
        <v>3</v>
      </c>
      <c r="C22">
        <v>2</v>
      </c>
      <c r="D22">
        <v>0</v>
      </c>
      <c r="E22">
        <v>1</v>
      </c>
      <c r="F22">
        <v>0</v>
      </c>
      <c r="G22">
        <v>15.707963267948966</v>
      </c>
      <c r="H22">
        <v>-1</v>
      </c>
      <c r="I22">
        <v>6.1257422745431001E-16</v>
      </c>
      <c r="J22">
        <v>6.1257422745431001E-16</v>
      </c>
      <c r="K22">
        <v>3.7524718414124473E-31</v>
      </c>
      <c r="L22">
        <v>0.43486278460196853</v>
      </c>
      <c r="M22">
        <v>6</v>
      </c>
      <c r="N22">
        <v>4</v>
      </c>
      <c r="O22">
        <v>8.0189848645738895</v>
      </c>
      <c r="P22">
        <v>7.2218435762462709E-29</v>
      </c>
      <c r="Q22">
        <v>24.9158022249994</v>
      </c>
      <c r="R22">
        <v>1.6892690457200143E-30</v>
      </c>
    </row>
    <row r="23" spans="1:18" x14ac:dyDescent="0.25">
      <c r="A23">
        <v>0</v>
      </c>
      <c r="B23">
        <v>3</v>
      </c>
      <c r="C23">
        <v>3</v>
      </c>
      <c r="D23">
        <v>0</v>
      </c>
      <c r="E23">
        <v>1</v>
      </c>
      <c r="F23">
        <v>0</v>
      </c>
      <c r="G23">
        <v>18.849555921538759</v>
      </c>
      <c r="H23">
        <v>1</v>
      </c>
      <c r="I23">
        <v>-7.3508907294517201E-16</v>
      </c>
      <c r="J23">
        <v>2</v>
      </c>
      <c r="K23">
        <v>4</v>
      </c>
      <c r="L23">
        <v>0.51867039999657016</v>
      </c>
      <c r="M23">
        <v>6</v>
      </c>
      <c r="N23">
        <v>4</v>
      </c>
      <c r="O23">
        <v>5.1614454307372135</v>
      </c>
      <c r="P23">
        <v>495.4987613507725</v>
      </c>
      <c r="Q23">
        <v>29.717624878165697</v>
      </c>
      <c r="R23">
        <v>11.590263772751717</v>
      </c>
    </row>
    <row r="24" spans="1:18" x14ac:dyDescent="0.25">
      <c r="A24">
        <v>0</v>
      </c>
      <c r="B24">
        <v>3</v>
      </c>
      <c r="C24">
        <v>4</v>
      </c>
      <c r="D24">
        <v>0</v>
      </c>
      <c r="E24">
        <v>1</v>
      </c>
      <c r="F24">
        <v>0</v>
      </c>
      <c r="G24">
        <v>21.991148575128552</v>
      </c>
      <c r="H24">
        <v>-1</v>
      </c>
      <c r="I24">
        <v>8.5760391843603401E-16</v>
      </c>
      <c r="J24">
        <v>8.5760391843603401E-16</v>
      </c>
      <c r="K24">
        <v>7.3548448091683967E-31</v>
      </c>
      <c r="L24">
        <v>0.62391682253696912</v>
      </c>
      <c r="M24">
        <v>6</v>
      </c>
      <c r="N24">
        <v>4</v>
      </c>
      <c r="O24">
        <v>3.2522450477551805</v>
      </c>
      <c r="P24">
        <v>5.7407418258301953E-29</v>
      </c>
      <c r="Q24">
        <v>35.747800698581095</v>
      </c>
      <c r="R24">
        <v>1.3428229735883785E-30</v>
      </c>
    </row>
    <row r="25" spans="1:18" x14ac:dyDescent="0.25">
      <c r="A25">
        <v>0</v>
      </c>
      <c r="B25">
        <v>4</v>
      </c>
      <c r="C25">
        <v>0</v>
      </c>
      <c r="D25">
        <v>0</v>
      </c>
      <c r="E25">
        <v>1</v>
      </c>
      <c r="F25">
        <v>0</v>
      </c>
      <c r="G25">
        <v>12.566370614359172</v>
      </c>
      <c r="H25">
        <v>1</v>
      </c>
      <c r="I25">
        <v>-4.90059381963448E-16</v>
      </c>
      <c r="J25">
        <v>2</v>
      </c>
      <c r="K25">
        <v>4</v>
      </c>
      <c r="L25">
        <v>0.48631896662663793</v>
      </c>
      <c r="M25">
        <v>3</v>
      </c>
      <c r="N25">
        <v>2</v>
      </c>
      <c r="O25">
        <v>6.0631314107591914</v>
      </c>
      <c r="P25">
        <v>145.5151538582206</v>
      </c>
      <c r="Q25">
        <v>27.864024284869888</v>
      </c>
      <c r="R25">
        <v>3.4037603071935449</v>
      </c>
    </row>
    <row r="26" spans="1:18" x14ac:dyDescent="0.25">
      <c r="A26">
        <v>0</v>
      </c>
      <c r="B26">
        <v>4</v>
      </c>
      <c r="C26">
        <v>1</v>
      </c>
      <c r="D26">
        <v>0</v>
      </c>
      <c r="E26">
        <v>1</v>
      </c>
      <c r="F26">
        <v>0</v>
      </c>
      <c r="G26">
        <v>15.707963267948966</v>
      </c>
      <c r="H26">
        <v>-1</v>
      </c>
      <c r="I26">
        <v>6.1257422745431001E-16</v>
      </c>
      <c r="J26">
        <v>6.1257422745431001E-16</v>
      </c>
      <c r="K26">
        <v>3.7524718414124473E-31</v>
      </c>
      <c r="L26">
        <v>0.50266081942899865</v>
      </c>
      <c r="M26">
        <v>9</v>
      </c>
      <c r="N26">
        <v>4</v>
      </c>
      <c r="O26">
        <v>5.5822902372163226</v>
      </c>
      <c r="P26">
        <v>7.5410592932685096E-29</v>
      </c>
      <c r="Q26">
        <v>28.800343479869195</v>
      </c>
      <c r="R26">
        <v>1.7639371306736449E-30</v>
      </c>
    </row>
    <row r="27" spans="1:18" x14ac:dyDescent="0.25">
      <c r="A27">
        <v>0</v>
      </c>
      <c r="B27">
        <v>4</v>
      </c>
      <c r="C27">
        <v>2</v>
      </c>
      <c r="D27">
        <v>0</v>
      </c>
      <c r="E27">
        <v>1</v>
      </c>
      <c r="F27">
        <v>0</v>
      </c>
      <c r="G27">
        <v>18.849555921538759</v>
      </c>
      <c r="H27">
        <v>1</v>
      </c>
      <c r="I27">
        <v>-7.3508907294517201E-16</v>
      </c>
      <c r="J27">
        <v>2</v>
      </c>
      <c r="K27">
        <v>4</v>
      </c>
      <c r="L27">
        <v>0.54982839459788591</v>
      </c>
      <c r="M27">
        <v>6</v>
      </c>
      <c r="N27">
        <v>4</v>
      </c>
      <c r="O27">
        <v>4.4609986260611327</v>
      </c>
      <c r="P27">
        <v>428.25586810186871</v>
      </c>
      <c r="Q27">
        <v>31.502846466912494</v>
      </c>
      <c r="R27">
        <v>10.017378166593652</v>
      </c>
    </row>
    <row r="28" spans="1:18" x14ac:dyDescent="0.25">
      <c r="A28">
        <v>0</v>
      </c>
      <c r="B28">
        <v>4</v>
      </c>
      <c r="C28">
        <v>3</v>
      </c>
      <c r="D28">
        <v>0</v>
      </c>
      <c r="E28">
        <v>1</v>
      </c>
      <c r="F28">
        <v>0</v>
      </c>
      <c r="G28">
        <v>21.991148575128552</v>
      </c>
      <c r="H28">
        <v>-1</v>
      </c>
      <c r="I28">
        <v>8.5760391843603401E-16</v>
      </c>
      <c r="J28">
        <v>8.5760391843603401E-16</v>
      </c>
      <c r="K28">
        <v>7.3548448091683967E-31</v>
      </c>
      <c r="L28">
        <v>0.62391682253696912</v>
      </c>
      <c r="M28">
        <v>6</v>
      </c>
      <c r="N28">
        <v>4</v>
      </c>
      <c r="O28">
        <v>3.2522450477551805</v>
      </c>
      <c r="P28">
        <v>5.7407418258301953E-29</v>
      </c>
      <c r="Q28">
        <v>35.747800698581095</v>
      </c>
      <c r="R28">
        <v>1.3428229735883785E-30</v>
      </c>
    </row>
    <row r="29" spans="1:18" x14ac:dyDescent="0.25">
      <c r="A29">
        <v>0</v>
      </c>
      <c r="B29">
        <v>4</v>
      </c>
      <c r="C29">
        <v>4</v>
      </c>
      <c r="D29">
        <v>0</v>
      </c>
      <c r="E29">
        <v>1</v>
      </c>
      <c r="F29">
        <v>0</v>
      </c>
      <c r="G29">
        <v>25.132741228718345</v>
      </c>
      <c r="H29">
        <v>1</v>
      </c>
      <c r="I29">
        <v>-9.8011876392689601E-16</v>
      </c>
      <c r="J29">
        <v>2</v>
      </c>
      <c r="K29">
        <v>4</v>
      </c>
      <c r="L29">
        <v>0.72210771113399042</v>
      </c>
      <c r="M29">
        <v>3</v>
      </c>
      <c r="N29">
        <v>4</v>
      </c>
      <c r="O29">
        <v>2.2568102376456456</v>
      </c>
      <c r="P29">
        <v>108.326891406991</v>
      </c>
      <c r="Q29">
        <v>41.373724201829653</v>
      </c>
      <c r="R29">
        <v>2.5338857390209291</v>
      </c>
    </row>
    <row r="30" spans="1:18" x14ac:dyDescent="0.25">
      <c r="A30">
        <v>1</v>
      </c>
      <c r="B30">
        <v>0</v>
      </c>
      <c r="C30">
        <v>0</v>
      </c>
      <c r="D30">
        <v>0</v>
      </c>
      <c r="E30">
        <v>1</v>
      </c>
      <c r="F30">
        <v>0</v>
      </c>
      <c r="G30">
        <v>3.1415926535897931</v>
      </c>
      <c r="H30">
        <v>-1</v>
      </c>
      <c r="I30">
        <v>1.22514845490862E-16</v>
      </c>
      <c r="J30">
        <v>1.22514845490862E-16</v>
      </c>
      <c r="K30">
        <v>1.5009887365649789E-32</v>
      </c>
      <c r="L30">
        <v>0.11711121651081241</v>
      </c>
      <c r="M30">
        <v>3</v>
      </c>
      <c r="N30">
        <v>2</v>
      </c>
      <c r="O30">
        <v>213.06090590470041</v>
      </c>
      <c r="P30">
        <v>1.9188121197917167E-29</v>
      </c>
      <c r="Q30">
        <v>6.7099784397123541</v>
      </c>
      <c r="R30">
        <v>4.4883136615946236E-31</v>
      </c>
    </row>
    <row r="31" spans="1:18" x14ac:dyDescent="0.25">
      <c r="A31">
        <v>1</v>
      </c>
      <c r="B31">
        <v>0</v>
      </c>
      <c r="C31">
        <v>1</v>
      </c>
      <c r="D31">
        <v>0</v>
      </c>
      <c r="E31">
        <v>1</v>
      </c>
      <c r="F31">
        <v>0</v>
      </c>
      <c r="G31">
        <v>6.2831853071795862</v>
      </c>
      <c r="H31">
        <v>1</v>
      </c>
      <c r="I31">
        <v>-2.45029690981724E-16</v>
      </c>
      <c r="J31">
        <v>2</v>
      </c>
      <c r="K31">
        <v>4</v>
      </c>
      <c r="L31">
        <v>0.16600332755355071</v>
      </c>
      <c r="M31">
        <v>3</v>
      </c>
      <c r="N31">
        <v>4</v>
      </c>
      <c r="O31">
        <v>89.065193544112105</v>
      </c>
      <c r="P31">
        <v>4275.1292901173811</v>
      </c>
      <c r="Q31">
        <v>9.511290053946226</v>
      </c>
      <c r="R31">
        <v>100</v>
      </c>
    </row>
    <row r="32" spans="1:18" x14ac:dyDescent="0.25">
      <c r="A32">
        <v>1</v>
      </c>
      <c r="B32">
        <v>0</v>
      </c>
      <c r="C32">
        <v>2</v>
      </c>
      <c r="D32">
        <v>0</v>
      </c>
      <c r="E32">
        <v>1</v>
      </c>
      <c r="F32">
        <v>0</v>
      </c>
      <c r="G32">
        <v>9.4247779607693793</v>
      </c>
      <c r="H32">
        <v>-1</v>
      </c>
      <c r="I32">
        <v>3.67544536472586E-16</v>
      </c>
      <c r="J32">
        <v>3.67544536472586E-16</v>
      </c>
      <c r="K32">
        <v>1.350889862908481E-31</v>
      </c>
      <c r="L32">
        <v>0.26433814725518823</v>
      </c>
      <c r="M32">
        <v>6</v>
      </c>
      <c r="N32">
        <v>4</v>
      </c>
      <c r="O32">
        <v>27.835587740069307</v>
      </c>
      <c r="P32">
        <v>9.0246751934782127E-29</v>
      </c>
      <c r="Q32">
        <v>15.145460202029952</v>
      </c>
      <c r="R32">
        <v>2.1109712902344588E-30</v>
      </c>
    </row>
    <row r="33" spans="1:18" x14ac:dyDescent="0.25">
      <c r="A33">
        <v>1</v>
      </c>
      <c r="B33">
        <v>0</v>
      </c>
      <c r="C33">
        <v>3</v>
      </c>
      <c r="D33">
        <v>0</v>
      </c>
      <c r="E33">
        <v>1</v>
      </c>
      <c r="F33">
        <v>0</v>
      </c>
      <c r="G33">
        <v>12.566370614359172</v>
      </c>
      <c r="H33">
        <v>1</v>
      </c>
      <c r="I33">
        <v>-4.90059381963448E-16</v>
      </c>
      <c r="J33">
        <v>2</v>
      </c>
      <c r="K33">
        <v>4</v>
      </c>
      <c r="L33">
        <v>0.37846252228850752</v>
      </c>
      <c r="M33">
        <v>6</v>
      </c>
      <c r="N33">
        <v>4</v>
      </c>
      <c r="O33">
        <v>11.348613394112908</v>
      </c>
      <c r="P33">
        <v>1089.4668858348391</v>
      </c>
      <c r="Q33">
        <v>21.684305231007333</v>
      </c>
      <c r="R33">
        <v>25.483834801284477</v>
      </c>
    </row>
    <row r="34" spans="1:18" x14ac:dyDescent="0.25">
      <c r="A34">
        <v>1</v>
      </c>
      <c r="B34">
        <v>0</v>
      </c>
      <c r="C34">
        <v>4</v>
      </c>
      <c r="D34">
        <v>0</v>
      </c>
      <c r="E34">
        <v>1</v>
      </c>
      <c r="F34">
        <v>0</v>
      </c>
      <c r="G34">
        <v>15.707963267948966</v>
      </c>
      <c r="H34">
        <v>-1</v>
      </c>
      <c r="I34">
        <v>6.1257422745431001E-16</v>
      </c>
      <c r="J34">
        <v>6.1257422745431001E-16</v>
      </c>
      <c r="K34">
        <v>3.7524718414124473E-31</v>
      </c>
      <c r="L34">
        <v>0.50266081942899865</v>
      </c>
      <c r="M34">
        <v>9</v>
      </c>
      <c r="N34">
        <v>4</v>
      </c>
      <c r="O34">
        <v>5.5822902372163226</v>
      </c>
      <c r="P34">
        <v>7.5410592932685096E-29</v>
      </c>
      <c r="Q34">
        <v>28.800343479869195</v>
      </c>
      <c r="R34">
        <v>1.7639371306736449E-30</v>
      </c>
    </row>
    <row r="35" spans="1:18" x14ac:dyDescent="0.25">
      <c r="A35">
        <v>1</v>
      </c>
      <c r="B35">
        <v>1</v>
      </c>
      <c r="C35">
        <v>0</v>
      </c>
      <c r="D35">
        <v>0</v>
      </c>
      <c r="E35">
        <v>1</v>
      </c>
      <c r="F35">
        <v>0</v>
      </c>
      <c r="G35">
        <v>6.2831853071795862</v>
      </c>
      <c r="H35">
        <v>1</v>
      </c>
      <c r="I35">
        <v>-2.45029690981724E-16</v>
      </c>
      <c r="J35">
        <v>2</v>
      </c>
      <c r="K35">
        <v>4</v>
      </c>
      <c r="L35">
        <v>0.16600332755355071</v>
      </c>
      <c r="M35">
        <v>3</v>
      </c>
      <c r="N35">
        <v>4</v>
      </c>
      <c r="O35">
        <v>89.065193544112105</v>
      </c>
      <c r="P35">
        <v>4275.1292901173811</v>
      </c>
      <c r="Q35">
        <v>9.511290053946226</v>
      </c>
      <c r="R35">
        <v>100</v>
      </c>
    </row>
    <row r="36" spans="1:18" x14ac:dyDescent="0.25">
      <c r="A36">
        <v>1</v>
      </c>
      <c r="B36">
        <v>1</v>
      </c>
      <c r="C36">
        <v>1</v>
      </c>
      <c r="D36">
        <v>0</v>
      </c>
      <c r="E36">
        <v>1</v>
      </c>
      <c r="F36">
        <v>0</v>
      </c>
      <c r="G36">
        <v>9.4247779607693793</v>
      </c>
      <c r="H36">
        <v>-1</v>
      </c>
      <c r="I36">
        <v>3.67544536472586E-16</v>
      </c>
      <c r="J36">
        <v>3.67544536472586E-16</v>
      </c>
      <c r="K36">
        <v>1.350889862908481E-31</v>
      </c>
      <c r="L36">
        <v>0.20378681614742253</v>
      </c>
      <c r="M36">
        <v>1</v>
      </c>
      <c r="N36">
        <v>8</v>
      </c>
      <c r="O36">
        <v>53.340832501812137</v>
      </c>
      <c r="P36">
        <v>5.7646071924637794E-29</v>
      </c>
      <c r="Q36">
        <v>11.676124485655766</v>
      </c>
      <c r="R36">
        <v>1.3484053466615747E-30</v>
      </c>
    </row>
    <row r="37" spans="1:18" x14ac:dyDescent="0.25">
      <c r="A37">
        <v>1</v>
      </c>
      <c r="B37">
        <v>1</v>
      </c>
      <c r="C37">
        <v>2</v>
      </c>
      <c r="D37">
        <v>0</v>
      </c>
      <c r="E37">
        <v>1</v>
      </c>
      <c r="F37">
        <v>0</v>
      </c>
      <c r="G37">
        <v>12.566370614359172</v>
      </c>
      <c r="H37">
        <v>1</v>
      </c>
      <c r="I37">
        <v>-4.90059381963448E-16</v>
      </c>
      <c r="J37">
        <v>2</v>
      </c>
      <c r="K37">
        <v>4</v>
      </c>
      <c r="L37">
        <v>0.2902663581016065</v>
      </c>
      <c r="M37">
        <v>3</v>
      </c>
      <c r="N37">
        <v>8</v>
      </c>
      <c r="O37">
        <v>22.029682605318051</v>
      </c>
      <c r="P37">
        <v>2114.8495301105331</v>
      </c>
      <c r="Q37">
        <v>16.631037253855045</v>
      </c>
      <c r="R37">
        <v>49.468668351138128</v>
      </c>
    </row>
    <row r="38" spans="1:18" x14ac:dyDescent="0.25">
      <c r="A38">
        <v>1</v>
      </c>
      <c r="B38">
        <v>1</v>
      </c>
      <c r="C38">
        <v>3</v>
      </c>
      <c r="D38">
        <v>0</v>
      </c>
      <c r="E38">
        <v>1</v>
      </c>
      <c r="F38">
        <v>0</v>
      </c>
      <c r="G38">
        <v>15.707963267948966</v>
      </c>
      <c r="H38">
        <v>-1</v>
      </c>
      <c r="I38">
        <v>6.1257422745431001E-16</v>
      </c>
      <c r="J38">
        <v>6.1257422745431001E-16</v>
      </c>
      <c r="K38">
        <v>3.7524718414124473E-31</v>
      </c>
      <c r="L38">
        <v>0.39794714733066572</v>
      </c>
      <c r="M38">
        <v>3</v>
      </c>
      <c r="N38">
        <v>8</v>
      </c>
      <c r="O38">
        <v>10.010056077092104</v>
      </c>
      <c r="P38">
        <v>9.0149888544594394E-29</v>
      </c>
      <c r="Q38">
        <v>22.80069201131791</v>
      </c>
      <c r="R38">
        <v>2.1087055484611829E-30</v>
      </c>
    </row>
    <row r="39" spans="1:18" x14ac:dyDescent="0.25">
      <c r="A39">
        <v>1</v>
      </c>
      <c r="B39">
        <v>1</v>
      </c>
      <c r="C39">
        <v>4</v>
      </c>
      <c r="D39">
        <v>0</v>
      </c>
      <c r="E39">
        <v>1</v>
      </c>
      <c r="F39">
        <v>0</v>
      </c>
      <c r="G39">
        <v>18.849555921538759</v>
      </c>
      <c r="H39">
        <v>1</v>
      </c>
      <c r="I39">
        <v>-7.3508907294517201E-16</v>
      </c>
      <c r="J39">
        <v>2</v>
      </c>
      <c r="K39">
        <v>4</v>
      </c>
      <c r="L39">
        <v>0.51867039999657016</v>
      </c>
      <c r="M39">
        <v>6</v>
      </c>
      <c r="N39">
        <v>8</v>
      </c>
      <c r="O39">
        <v>5.1614454307372135</v>
      </c>
      <c r="P39">
        <v>990.99752270154499</v>
      </c>
      <c r="Q39">
        <v>29.717624878165697</v>
      </c>
      <c r="R39">
        <v>23.180527545503434</v>
      </c>
    </row>
    <row r="40" spans="1:18" x14ac:dyDescent="0.25">
      <c r="A40">
        <v>1</v>
      </c>
      <c r="B40">
        <v>2</v>
      </c>
      <c r="C40">
        <v>0</v>
      </c>
      <c r="D40">
        <v>0</v>
      </c>
      <c r="E40">
        <v>1</v>
      </c>
      <c r="F40">
        <v>0</v>
      </c>
      <c r="G40">
        <v>9.4247779607693793</v>
      </c>
      <c r="H40">
        <v>-1</v>
      </c>
      <c r="I40">
        <v>3.67544536472586E-16</v>
      </c>
      <c r="J40">
        <v>3.67544536472586E-16</v>
      </c>
      <c r="K40">
        <v>1.350889862908481E-31</v>
      </c>
      <c r="L40">
        <v>0.26433814725518823</v>
      </c>
      <c r="M40">
        <v>6</v>
      </c>
      <c r="N40">
        <v>4</v>
      </c>
      <c r="O40">
        <v>27.835587740069307</v>
      </c>
      <c r="P40">
        <v>9.0246751934782127E-29</v>
      </c>
      <c r="Q40">
        <v>15.145460202029952</v>
      </c>
      <c r="R40">
        <v>2.1109712902344588E-30</v>
      </c>
    </row>
    <row r="41" spans="1:18" x14ac:dyDescent="0.25">
      <c r="A41">
        <v>1</v>
      </c>
      <c r="B41">
        <v>2</v>
      </c>
      <c r="C41">
        <v>1</v>
      </c>
      <c r="D41">
        <v>0</v>
      </c>
      <c r="E41">
        <v>1</v>
      </c>
      <c r="F41">
        <v>0</v>
      </c>
      <c r="G41">
        <v>12.566370614359172</v>
      </c>
      <c r="H41">
        <v>1</v>
      </c>
      <c r="I41">
        <v>-4.90059381963448E-16</v>
      </c>
      <c r="J41">
        <v>2</v>
      </c>
      <c r="K41">
        <v>4</v>
      </c>
      <c r="L41">
        <v>0.2902663581016065</v>
      </c>
      <c r="M41">
        <v>3</v>
      </c>
      <c r="N41">
        <v>8</v>
      </c>
      <c r="O41">
        <v>22.029682605318051</v>
      </c>
      <c r="P41">
        <v>2114.8495301105331</v>
      </c>
      <c r="Q41">
        <v>16.631037253855045</v>
      </c>
      <c r="R41">
        <v>49.468668351138128</v>
      </c>
    </row>
    <row r="42" spans="1:18" x14ac:dyDescent="0.25">
      <c r="A42">
        <v>1</v>
      </c>
      <c r="B42">
        <v>2</v>
      </c>
      <c r="C42">
        <v>2</v>
      </c>
      <c r="D42">
        <v>0</v>
      </c>
      <c r="E42">
        <v>1</v>
      </c>
      <c r="F42">
        <v>0</v>
      </c>
      <c r="G42">
        <v>15.707963267948966</v>
      </c>
      <c r="H42">
        <v>-1</v>
      </c>
      <c r="I42">
        <v>6.1257422745431001E-16</v>
      </c>
      <c r="J42">
        <v>6.1257422745431001E-16</v>
      </c>
      <c r="K42">
        <v>3.7524718414124473E-31</v>
      </c>
      <c r="L42">
        <v>0.35813813241945275</v>
      </c>
      <c r="M42">
        <v>6</v>
      </c>
      <c r="N42">
        <v>8</v>
      </c>
      <c r="O42">
        <v>13.027875169158746</v>
      </c>
      <c r="P42">
        <v>2.3465632668338216E-28</v>
      </c>
      <c r="Q42">
        <v>20.519803470332043</v>
      </c>
      <c r="R42">
        <v>5.4888708799012543E-30</v>
      </c>
    </row>
    <row r="43" spans="1:18" x14ac:dyDescent="0.25">
      <c r="A43">
        <v>1</v>
      </c>
      <c r="B43">
        <v>2</v>
      </c>
      <c r="C43">
        <v>3</v>
      </c>
      <c r="D43">
        <v>0</v>
      </c>
      <c r="E43">
        <v>1</v>
      </c>
      <c r="F43">
        <v>0</v>
      </c>
      <c r="G43">
        <v>18.849555921538759</v>
      </c>
      <c r="H43">
        <v>1</v>
      </c>
      <c r="I43">
        <v>-7.3508907294517201E-16</v>
      </c>
      <c r="J43">
        <v>2</v>
      </c>
      <c r="K43">
        <v>4</v>
      </c>
      <c r="L43">
        <v>0.45247088228738558</v>
      </c>
      <c r="M43">
        <v>6</v>
      </c>
      <c r="N43">
        <v>8</v>
      </c>
      <c r="O43">
        <v>7.2614509636643092</v>
      </c>
      <c r="P43">
        <v>1394.1985850235474</v>
      </c>
      <c r="Q43">
        <v>25.924671907627872</v>
      </c>
      <c r="R43">
        <v>32.611846108290848</v>
      </c>
    </row>
    <row r="44" spans="1:18" x14ac:dyDescent="0.25">
      <c r="A44">
        <v>1</v>
      </c>
      <c r="B44">
        <v>2</v>
      </c>
      <c r="C44">
        <v>4</v>
      </c>
      <c r="D44">
        <v>0</v>
      </c>
      <c r="E44">
        <v>1</v>
      </c>
      <c r="F44">
        <v>0</v>
      </c>
      <c r="G44">
        <v>21.991148575128552</v>
      </c>
      <c r="H44">
        <v>-1</v>
      </c>
      <c r="I44">
        <v>8.5760391843603401E-16</v>
      </c>
      <c r="J44">
        <v>8.5760391843603401E-16</v>
      </c>
      <c r="K44">
        <v>7.3548448091683967E-31</v>
      </c>
      <c r="L44">
        <v>0.56503468654576849</v>
      </c>
      <c r="M44">
        <v>6</v>
      </c>
      <c r="N44">
        <v>8</v>
      </c>
      <c r="O44">
        <v>4.1668918326217899</v>
      </c>
      <c r="P44">
        <v>1.4710484527451789E-28</v>
      </c>
      <c r="Q44">
        <v>32.374102817569934</v>
      </c>
      <c r="R44">
        <v>3.4409449467311634E-30</v>
      </c>
    </row>
    <row r="45" spans="1:18" x14ac:dyDescent="0.25">
      <c r="A45">
        <v>1</v>
      </c>
      <c r="B45">
        <v>3</v>
      </c>
      <c r="C45">
        <v>0</v>
      </c>
      <c r="D45">
        <v>0</v>
      </c>
      <c r="E45">
        <v>1</v>
      </c>
      <c r="F45">
        <v>0</v>
      </c>
      <c r="G45">
        <v>12.566370614359172</v>
      </c>
      <c r="H45">
        <v>1</v>
      </c>
      <c r="I45">
        <v>-4.90059381963448E-16</v>
      </c>
      <c r="J45">
        <v>2</v>
      </c>
      <c r="K45">
        <v>4</v>
      </c>
      <c r="L45">
        <v>0.37846252228850752</v>
      </c>
      <c r="M45">
        <v>6</v>
      </c>
      <c r="N45">
        <v>4</v>
      </c>
      <c r="O45">
        <v>11.348613394112908</v>
      </c>
      <c r="P45">
        <v>1089.4668858348391</v>
      </c>
      <c r="Q45">
        <v>21.684305231007333</v>
      </c>
      <c r="R45">
        <v>25.483834801284477</v>
      </c>
    </row>
    <row r="46" spans="1:18" x14ac:dyDescent="0.25">
      <c r="A46">
        <v>1</v>
      </c>
      <c r="B46">
        <v>3</v>
      </c>
      <c r="C46">
        <v>1</v>
      </c>
      <c r="D46">
        <v>0</v>
      </c>
      <c r="E46">
        <v>1</v>
      </c>
      <c r="F46">
        <v>0</v>
      </c>
      <c r="G46">
        <v>15.707963267948966</v>
      </c>
      <c r="H46">
        <v>-1</v>
      </c>
      <c r="I46">
        <v>6.1257422745431001E-16</v>
      </c>
      <c r="J46">
        <v>6.1257422745431001E-16</v>
      </c>
      <c r="K46">
        <v>3.7524718414124473E-31</v>
      </c>
      <c r="L46">
        <v>0.39794714733066572</v>
      </c>
      <c r="M46">
        <v>3</v>
      </c>
      <c r="N46">
        <v>8</v>
      </c>
      <c r="O46">
        <v>10.010056077092104</v>
      </c>
      <c r="P46">
        <v>9.0149888544594394E-29</v>
      </c>
      <c r="Q46">
        <v>22.80069201131791</v>
      </c>
      <c r="R46">
        <v>2.1087055484611829E-30</v>
      </c>
    </row>
    <row r="47" spans="1:18" x14ac:dyDescent="0.25">
      <c r="A47">
        <v>1</v>
      </c>
      <c r="B47">
        <v>3</v>
      </c>
      <c r="C47">
        <v>2</v>
      </c>
      <c r="D47">
        <v>0</v>
      </c>
      <c r="E47">
        <v>1</v>
      </c>
      <c r="F47">
        <v>0</v>
      </c>
      <c r="G47">
        <v>18.849555921538759</v>
      </c>
      <c r="H47">
        <v>1</v>
      </c>
      <c r="I47">
        <v>-7.3508907294517201E-16</v>
      </c>
      <c r="J47">
        <v>2</v>
      </c>
      <c r="K47">
        <v>4</v>
      </c>
      <c r="L47">
        <v>0.45247088228738558</v>
      </c>
      <c r="M47">
        <v>6</v>
      </c>
      <c r="N47">
        <v>8</v>
      </c>
      <c r="O47">
        <v>7.2614509636643092</v>
      </c>
      <c r="P47">
        <v>1394.1985850235474</v>
      </c>
      <c r="Q47">
        <v>25.924671907627872</v>
      </c>
      <c r="R47">
        <v>32.611846108290848</v>
      </c>
    </row>
    <row r="48" spans="1:18" x14ac:dyDescent="0.25">
      <c r="A48">
        <v>1</v>
      </c>
      <c r="B48">
        <v>3</v>
      </c>
      <c r="C48">
        <v>3</v>
      </c>
      <c r="D48">
        <v>0</v>
      </c>
      <c r="E48">
        <v>1</v>
      </c>
      <c r="F48">
        <v>0</v>
      </c>
      <c r="G48">
        <v>21.991148575128552</v>
      </c>
      <c r="H48">
        <v>-1</v>
      </c>
      <c r="I48">
        <v>8.5760391843603401E-16</v>
      </c>
      <c r="J48">
        <v>8.5760391843603401E-16</v>
      </c>
      <c r="K48">
        <v>7.3548448091683967E-31</v>
      </c>
      <c r="L48">
        <v>0.53438269214038292</v>
      </c>
      <c r="M48">
        <v>3</v>
      </c>
      <c r="N48">
        <v>8</v>
      </c>
      <c r="O48">
        <v>4.7903698043929062</v>
      </c>
      <c r="P48">
        <v>8.4557823575606862E-29</v>
      </c>
      <c r="Q48">
        <v>30.617872904482731</v>
      </c>
      <c r="R48">
        <v>1.9779009671374216E-30</v>
      </c>
    </row>
    <row r="49" spans="1:18" x14ac:dyDescent="0.25">
      <c r="A49">
        <v>1</v>
      </c>
      <c r="B49">
        <v>3</v>
      </c>
      <c r="C49">
        <v>4</v>
      </c>
      <c r="D49">
        <v>0</v>
      </c>
      <c r="E49">
        <v>1</v>
      </c>
      <c r="F49">
        <v>0</v>
      </c>
      <c r="G49">
        <v>25.132741228718345</v>
      </c>
      <c r="H49">
        <v>1</v>
      </c>
      <c r="I49">
        <v>-9.8011876392689601E-16</v>
      </c>
      <c r="J49">
        <v>2</v>
      </c>
      <c r="K49">
        <v>4</v>
      </c>
      <c r="L49">
        <v>0.63824683672668303</v>
      </c>
      <c r="M49">
        <v>6</v>
      </c>
      <c r="N49">
        <v>8</v>
      </c>
      <c r="O49">
        <v>3.0727577479044932</v>
      </c>
      <c r="P49">
        <v>589.96948759766269</v>
      </c>
      <c r="Q49">
        <v>36.568850032014282</v>
      </c>
      <c r="R49">
        <v>13.800038491501718</v>
      </c>
    </row>
    <row r="50" spans="1:18" x14ac:dyDescent="0.25">
      <c r="A50">
        <v>1</v>
      </c>
      <c r="B50">
        <v>4</v>
      </c>
      <c r="C50">
        <v>0</v>
      </c>
      <c r="D50">
        <v>0</v>
      </c>
      <c r="E50">
        <v>1</v>
      </c>
      <c r="F50">
        <v>0</v>
      </c>
      <c r="G50">
        <v>15.707963267948966</v>
      </c>
      <c r="H50">
        <v>-1</v>
      </c>
      <c r="I50">
        <v>6.1257422745431001E-16</v>
      </c>
      <c r="J50">
        <v>6.1257422745431001E-16</v>
      </c>
      <c r="K50">
        <v>3.7524718414124473E-31</v>
      </c>
      <c r="L50">
        <v>0.50266081942899865</v>
      </c>
      <c r="M50">
        <v>9</v>
      </c>
      <c r="N50">
        <v>4</v>
      </c>
      <c r="O50">
        <v>5.5822902372163226</v>
      </c>
      <c r="P50">
        <v>7.5410592932685096E-29</v>
      </c>
      <c r="Q50">
        <v>28.800343479869195</v>
      </c>
      <c r="R50">
        <v>1.7639371306736449E-30</v>
      </c>
    </row>
    <row r="51" spans="1:18" x14ac:dyDescent="0.25">
      <c r="A51">
        <v>1</v>
      </c>
      <c r="B51">
        <v>4</v>
      </c>
      <c r="C51">
        <v>1</v>
      </c>
      <c r="D51">
        <v>0</v>
      </c>
      <c r="E51">
        <v>1</v>
      </c>
      <c r="F51">
        <v>0</v>
      </c>
      <c r="G51">
        <v>18.849555921538759</v>
      </c>
      <c r="H51">
        <v>1</v>
      </c>
      <c r="I51">
        <v>-7.3508907294517201E-16</v>
      </c>
      <c r="J51">
        <v>2</v>
      </c>
      <c r="K51">
        <v>4</v>
      </c>
      <c r="L51">
        <v>0.51867039999657016</v>
      </c>
      <c r="M51">
        <v>6</v>
      </c>
      <c r="N51">
        <v>8</v>
      </c>
      <c r="O51">
        <v>5.1614454307372135</v>
      </c>
      <c r="P51">
        <v>990.99752270154499</v>
      </c>
      <c r="Q51">
        <v>29.717624878165697</v>
      </c>
      <c r="R51">
        <v>23.180527545503434</v>
      </c>
    </row>
    <row r="52" spans="1:18" x14ac:dyDescent="0.25">
      <c r="A52">
        <v>1</v>
      </c>
      <c r="B52">
        <v>4</v>
      </c>
      <c r="C52">
        <v>2</v>
      </c>
      <c r="D52">
        <v>0</v>
      </c>
      <c r="E52">
        <v>1</v>
      </c>
      <c r="F52">
        <v>0</v>
      </c>
      <c r="G52">
        <v>21.991148575128552</v>
      </c>
      <c r="H52">
        <v>-1</v>
      </c>
      <c r="I52">
        <v>8.5760391843603401E-16</v>
      </c>
      <c r="J52">
        <v>8.5760391843603401E-16</v>
      </c>
      <c r="K52">
        <v>7.3548448091683967E-31</v>
      </c>
      <c r="L52">
        <v>0.56503468654576849</v>
      </c>
      <c r="M52">
        <v>6</v>
      </c>
      <c r="N52">
        <v>8</v>
      </c>
      <c r="O52">
        <v>4.1668918326217899</v>
      </c>
      <c r="P52">
        <v>1.4710484527451789E-28</v>
      </c>
      <c r="Q52">
        <v>32.374102817569934</v>
      </c>
      <c r="R52">
        <v>3.4409449467311634E-30</v>
      </c>
    </row>
    <row r="53" spans="1:18" x14ac:dyDescent="0.25">
      <c r="A53">
        <v>1</v>
      </c>
      <c r="B53">
        <v>4</v>
      </c>
      <c r="C53">
        <v>3</v>
      </c>
      <c r="D53">
        <v>0</v>
      </c>
      <c r="E53">
        <v>1</v>
      </c>
      <c r="F53">
        <v>0</v>
      </c>
      <c r="G53">
        <v>25.132741228718345</v>
      </c>
      <c r="H53">
        <v>1</v>
      </c>
      <c r="I53">
        <v>-9.8011876392689601E-16</v>
      </c>
      <c r="J53">
        <v>2</v>
      </c>
      <c r="K53">
        <v>4</v>
      </c>
      <c r="L53">
        <v>0.63824683672668303</v>
      </c>
      <c r="M53">
        <v>6</v>
      </c>
      <c r="N53">
        <v>8</v>
      </c>
      <c r="O53">
        <v>3.0727577479044932</v>
      </c>
      <c r="P53">
        <v>589.96948759766269</v>
      </c>
      <c r="Q53">
        <v>36.568850032014282</v>
      </c>
      <c r="R53">
        <v>13.800038491501718</v>
      </c>
    </row>
    <row r="54" spans="1:18" x14ac:dyDescent="0.25">
      <c r="A54">
        <v>1</v>
      </c>
      <c r="B54">
        <v>4</v>
      </c>
      <c r="C54">
        <v>4</v>
      </c>
      <c r="D54">
        <v>0</v>
      </c>
      <c r="E54">
        <v>1</v>
      </c>
      <c r="F54">
        <v>0</v>
      </c>
      <c r="G54">
        <v>28.274333882308138</v>
      </c>
      <c r="H54">
        <v>-1</v>
      </c>
      <c r="I54">
        <v>1.102633609417758E-15</v>
      </c>
      <c r="J54">
        <v>1.102633609417758E-15</v>
      </c>
      <c r="K54">
        <v>1.2158008766176329E-30</v>
      </c>
      <c r="L54">
        <v>0.73584797624576703</v>
      </c>
      <c r="M54">
        <v>3</v>
      </c>
      <c r="N54">
        <v>8</v>
      </c>
      <c r="O54">
        <v>2.152929211866633</v>
      </c>
      <c r="P54">
        <v>6.2820797353995885E-29</v>
      </c>
      <c r="Q54">
        <v>42.160983402125304</v>
      </c>
      <c r="R54">
        <v>1.469447894809072E-30</v>
      </c>
    </row>
    <row r="55" spans="1:18" x14ac:dyDescent="0.25">
      <c r="A55">
        <v>2</v>
      </c>
      <c r="B55">
        <v>0</v>
      </c>
      <c r="C55">
        <v>0</v>
      </c>
      <c r="D55">
        <v>0</v>
      </c>
      <c r="E55">
        <v>1</v>
      </c>
      <c r="F55">
        <v>0</v>
      </c>
      <c r="G55">
        <v>6.2831853071795862</v>
      </c>
      <c r="H55">
        <v>1</v>
      </c>
      <c r="I55">
        <v>-2.45029690981724E-16</v>
      </c>
      <c r="J55">
        <v>2</v>
      </c>
      <c r="K55">
        <v>4</v>
      </c>
      <c r="L55">
        <v>0.2358683754139061</v>
      </c>
      <c r="M55">
        <v>3</v>
      </c>
      <c r="N55">
        <v>2</v>
      </c>
      <c r="O55">
        <v>37.010564618158284</v>
      </c>
      <c r="P55">
        <v>888.25355083579882</v>
      </c>
      <c r="Q55">
        <v>13.514262431824092</v>
      </c>
      <c r="R55">
        <v>20.777232466141633</v>
      </c>
    </row>
    <row r="56" spans="1:18" x14ac:dyDescent="0.25">
      <c r="A56">
        <v>2</v>
      </c>
      <c r="B56">
        <v>0</v>
      </c>
      <c r="C56">
        <v>1</v>
      </c>
      <c r="D56">
        <v>0</v>
      </c>
      <c r="E56">
        <v>1</v>
      </c>
      <c r="F56">
        <v>0</v>
      </c>
      <c r="G56">
        <v>9.4247779607693793</v>
      </c>
      <c r="H56">
        <v>-1</v>
      </c>
      <c r="I56">
        <v>3.67544536472586E-16</v>
      </c>
      <c r="J56">
        <v>3.67544536472586E-16</v>
      </c>
      <c r="K56">
        <v>1.350889862908481E-31</v>
      </c>
      <c r="L56">
        <v>0.26433814725518823</v>
      </c>
      <c r="M56">
        <v>6</v>
      </c>
      <c r="N56">
        <v>4</v>
      </c>
      <c r="O56">
        <v>27.835587740069307</v>
      </c>
      <c r="P56">
        <v>9.0246751934782127E-29</v>
      </c>
      <c r="Q56">
        <v>15.145460202029952</v>
      </c>
      <c r="R56">
        <v>2.1109712902344588E-30</v>
      </c>
    </row>
    <row r="57" spans="1:18" x14ac:dyDescent="0.25">
      <c r="A57">
        <v>2</v>
      </c>
      <c r="B57">
        <v>0</v>
      </c>
      <c r="C57">
        <v>2</v>
      </c>
      <c r="D57">
        <v>0</v>
      </c>
      <c r="E57">
        <v>1</v>
      </c>
      <c r="F57">
        <v>0</v>
      </c>
      <c r="G57">
        <v>12.566370614359172</v>
      </c>
      <c r="H57">
        <v>1</v>
      </c>
      <c r="I57">
        <v>-4.90059381963448E-16</v>
      </c>
      <c r="J57">
        <v>2</v>
      </c>
      <c r="K57">
        <v>4</v>
      </c>
      <c r="L57">
        <v>0.33681623499933327</v>
      </c>
      <c r="M57">
        <v>3</v>
      </c>
      <c r="N57">
        <v>4</v>
      </c>
      <c r="O57">
        <v>15.188589956973841</v>
      </c>
      <c r="P57">
        <v>729.05231793474434</v>
      </c>
      <c r="Q57">
        <v>19.29814873694832</v>
      </c>
      <c r="R57">
        <v>17.053339640980237</v>
      </c>
    </row>
    <row r="58" spans="1:18" x14ac:dyDescent="0.25">
      <c r="A58">
        <v>2</v>
      </c>
      <c r="B58">
        <v>0</v>
      </c>
      <c r="C58">
        <v>3</v>
      </c>
      <c r="D58">
        <v>0</v>
      </c>
      <c r="E58">
        <v>1</v>
      </c>
      <c r="F58">
        <v>0</v>
      </c>
      <c r="G58">
        <v>15.707963267948966</v>
      </c>
      <c r="H58">
        <v>-1</v>
      </c>
      <c r="I58">
        <v>6.1257422745431001E-16</v>
      </c>
      <c r="J58">
        <v>6.1257422745431001E-16</v>
      </c>
      <c r="K58">
        <v>3.7524718414124473E-31</v>
      </c>
      <c r="L58">
        <v>0.43486278460196853</v>
      </c>
      <c r="M58">
        <v>6</v>
      </c>
      <c r="N58">
        <v>4</v>
      </c>
      <c r="O58">
        <v>8.0189848645738895</v>
      </c>
      <c r="P58">
        <v>7.2218435762462709E-29</v>
      </c>
      <c r="Q58">
        <v>24.9158022249994</v>
      </c>
      <c r="R58">
        <v>1.6892690457200143E-30</v>
      </c>
    </row>
    <row r="59" spans="1:18" x14ac:dyDescent="0.25">
      <c r="A59">
        <v>2</v>
      </c>
      <c r="B59">
        <v>0</v>
      </c>
      <c r="C59">
        <v>4</v>
      </c>
      <c r="D59">
        <v>0</v>
      </c>
      <c r="E59">
        <v>1</v>
      </c>
      <c r="F59">
        <v>0</v>
      </c>
      <c r="G59">
        <v>18.849555921538759</v>
      </c>
      <c r="H59">
        <v>1</v>
      </c>
      <c r="I59">
        <v>-7.3508907294517201E-16</v>
      </c>
      <c r="J59">
        <v>2</v>
      </c>
      <c r="K59">
        <v>4</v>
      </c>
      <c r="L59">
        <v>0.54982839459788591</v>
      </c>
      <c r="M59">
        <v>6</v>
      </c>
      <c r="N59">
        <v>4</v>
      </c>
      <c r="O59">
        <v>4.4609986260611327</v>
      </c>
      <c r="P59">
        <v>428.25586810186871</v>
      </c>
      <c r="Q59">
        <v>31.502846466912494</v>
      </c>
      <c r="R59">
        <v>10.017378166593652</v>
      </c>
    </row>
    <row r="60" spans="1:18" x14ac:dyDescent="0.25">
      <c r="A60">
        <v>2</v>
      </c>
      <c r="B60">
        <v>1</v>
      </c>
      <c r="C60">
        <v>0</v>
      </c>
      <c r="D60">
        <v>0</v>
      </c>
      <c r="E60">
        <v>1</v>
      </c>
      <c r="F60">
        <v>0</v>
      </c>
      <c r="G60">
        <v>9.4247779607693793</v>
      </c>
      <c r="H60">
        <v>-1</v>
      </c>
      <c r="I60">
        <v>3.67544536472586E-16</v>
      </c>
      <c r="J60">
        <v>3.67544536472586E-16</v>
      </c>
      <c r="K60">
        <v>1.350889862908481E-31</v>
      </c>
      <c r="L60">
        <v>0.26433814725518823</v>
      </c>
      <c r="M60">
        <v>6</v>
      </c>
      <c r="N60">
        <v>4</v>
      </c>
      <c r="O60">
        <v>27.835587740069307</v>
      </c>
      <c r="P60">
        <v>9.0246751934782127E-29</v>
      </c>
      <c r="Q60">
        <v>15.145460202029952</v>
      </c>
      <c r="R60">
        <v>2.1109712902344588E-30</v>
      </c>
    </row>
    <row r="61" spans="1:18" x14ac:dyDescent="0.25">
      <c r="A61">
        <v>2</v>
      </c>
      <c r="B61">
        <v>1</v>
      </c>
      <c r="C61">
        <v>1</v>
      </c>
      <c r="D61">
        <v>0</v>
      </c>
      <c r="E61">
        <v>1</v>
      </c>
      <c r="F61">
        <v>0</v>
      </c>
      <c r="G61">
        <v>12.566370614359172</v>
      </c>
      <c r="H61">
        <v>1</v>
      </c>
      <c r="I61">
        <v>-4.90059381963448E-16</v>
      </c>
      <c r="J61">
        <v>2</v>
      </c>
      <c r="K61">
        <v>4</v>
      </c>
      <c r="L61">
        <v>0.2902663581016065</v>
      </c>
      <c r="M61">
        <v>3</v>
      </c>
      <c r="N61">
        <v>8</v>
      </c>
      <c r="O61">
        <v>22.029682605318051</v>
      </c>
      <c r="P61">
        <v>2114.8495301105331</v>
      </c>
      <c r="Q61">
        <v>16.631037253855045</v>
      </c>
      <c r="R61">
        <v>49.468668351138128</v>
      </c>
    </row>
    <row r="62" spans="1:18" x14ac:dyDescent="0.25">
      <c r="A62">
        <v>2</v>
      </c>
      <c r="B62">
        <v>1</v>
      </c>
      <c r="C62">
        <v>2</v>
      </c>
      <c r="D62">
        <v>0</v>
      </c>
      <c r="E62">
        <v>1</v>
      </c>
      <c r="F62">
        <v>0</v>
      </c>
      <c r="G62">
        <v>15.707963267948966</v>
      </c>
      <c r="H62">
        <v>-1</v>
      </c>
      <c r="I62">
        <v>6.1257422745431001E-16</v>
      </c>
      <c r="J62">
        <v>6.1257422745431001E-16</v>
      </c>
      <c r="K62">
        <v>3.7524718414124473E-31</v>
      </c>
      <c r="L62">
        <v>0.35813813241945275</v>
      </c>
      <c r="M62">
        <v>6</v>
      </c>
      <c r="N62">
        <v>8</v>
      </c>
      <c r="O62">
        <v>13.027875169158746</v>
      </c>
      <c r="P62">
        <v>2.3465632668338216E-28</v>
      </c>
      <c r="Q62">
        <v>20.519803470332043</v>
      </c>
      <c r="R62">
        <v>5.4888708799012543E-30</v>
      </c>
    </row>
    <row r="63" spans="1:18" x14ac:dyDescent="0.25">
      <c r="A63">
        <v>2</v>
      </c>
      <c r="B63">
        <v>1</v>
      </c>
      <c r="C63">
        <v>3</v>
      </c>
      <c r="D63">
        <v>0</v>
      </c>
      <c r="E63">
        <v>1</v>
      </c>
      <c r="F63">
        <v>0</v>
      </c>
      <c r="G63">
        <v>18.849555921538759</v>
      </c>
      <c r="H63">
        <v>1</v>
      </c>
      <c r="I63">
        <v>-7.3508907294517201E-16</v>
      </c>
      <c r="J63">
        <v>2</v>
      </c>
      <c r="K63">
        <v>4</v>
      </c>
      <c r="L63">
        <v>0.45247088228738558</v>
      </c>
      <c r="M63">
        <v>6</v>
      </c>
      <c r="N63">
        <v>8</v>
      </c>
      <c r="O63">
        <v>7.2614509636643092</v>
      </c>
      <c r="P63">
        <v>1394.1985850235474</v>
      </c>
      <c r="Q63">
        <v>25.924671907627872</v>
      </c>
      <c r="R63">
        <v>32.611846108290848</v>
      </c>
    </row>
    <row r="64" spans="1:18" x14ac:dyDescent="0.25">
      <c r="A64">
        <v>2</v>
      </c>
      <c r="B64">
        <v>1</v>
      </c>
      <c r="C64">
        <v>4</v>
      </c>
      <c r="D64">
        <v>0</v>
      </c>
      <c r="E64">
        <v>1</v>
      </c>
      <c r="F64">
        <v>0</v>
      </c>
      <c r="G64">
        <v>21.991148575128552</v>
      </c>
      <c r="H64">
        <v>-1</v>
      </c>
      <c r="I64">
        <v>8.5760391843603401E-16</v>
      </c>
      <c r="J64">
        <v>8.5760391843603401E-16</v>
      </c>
      <c r="K64">
        <v>7.3548448091683967E-31</v>
      </c>
      <c r="L64">
        <v>0.56503468654576849</v>
      </c>
      <c r="M64">
        <v>6</v>
      </c>
      <c r="N64">
        <v>8</v>
      </c>
      <c r="O64">
        <v>4.1668918326217899</v>
      </c>
      <c r="P64">
        <v>1.4710484527451789E-28</v>
      </c>
      <c r="Q64">
        <v>32.374102817569934</v>
      </c>
      <c r="R64">
        <v>3.4409449467311634E-30</v>
      </c>
    </row>
    <row r="65" spans="1:18" x14ac:dyDescent="0.25">
      <c r="A65">
        <v>2</v>
      </c>
      <c r="B65">
        <v>2</v>
      </c>
      <c r="C65">
        <v>0</v>
      </c>
      <c r="D65">
        <v>0</v>
      </c>
      <c r="E65">
        <v>1</v>
      </c>
      <c r="F65">
        <v>0</v>
      </c>
      <c r="G65">
        <v>12.566370614359172</v>
      </c>
      <c r="H65">
        <v>1</v>
      </c>
      <c r="I65">
        <v>-4.90059381963448E-16</v>
      </c>
      <c r="J65">
        <v>2</v>
      </c>
      <c r="K65">
        <v>4</v>
      </c>
      <c r="L65">
        <v>0.33681623499933327</v>
      </c>
      <c r="M65">
        <v>3</v>
      </c>
      <c r="N65">
        <v>4</v>
      </c>
      <c r="O65">
        <v>15.188589956973841</v>
      </c>
      <c r="P65">
        <v>729.05231793474434</v>
      </c>
      <c r="Q65">
        <v>19.29814873694832</v>
      </c>
      <c r="R65">
        <v>17.053339640980237</v>
      </c>
    </row>
    <row r="66" spans="1:18" x14ac:dyDescent="0.25">
      <c r="A66">
        <v>2</v>
      </c>
      <c r="B66">
        <v>2</v>
      </c>
      <c r="C66">
        <v>1</v>
      </c>
      <c r="D66">
        <v>0</v>
      </c>
      <c r="E66">
        <v>1</v>
      </c>
      <c r="F66">
        <v>0</v>
      </c>
      <c r="G66">
        <v>15.707963267948966</v>
      </c>
      <c r="H66">
        <v>-1</v>
      </c>
      <c r="I66">
        <v>6.1257422745431001E-16</v>
      </c>
      <c r="J66">
        <v>6.1257422745431001E-16</v>
      </c>
      <c r="K66">
        <v>3.7524718414124473E-31</v>
      </c>
      <c r="L66">
        <v>0.35813813241945275</v>
      </c>
      <c r="M66">
        <v>6</v>
      </c>
      <c r="N66">
        <v>8</v>
      </c>
      <c r="O66">
        <v>13.027875169158746</v>
      </c>
      <c r="P66">
        <v>2.3465632668338216E-28</v>
      </c>
      <c r="Q66">
        <v>20.519803470332043</v>
      </c>
      <c r="R66">
        <v>5.4888708799012543E-30</v>
      </c>
    </row>
    <row r="67" spans="1:18" x14ac:dyDescent="0.25">
      <c r="A67">
        <v>2</v>
      </c>
      <c r="B67">
        <v>2</v>
      </c>
      <c r="C67">
        <v>2</v>
      </c>
      <c r="D67">
        <v>0</v>
      </c>
      <c r="E67">
        <v>1</v>
      </c>
      <c r="F67">
        <v>0</v>
      </c>
      <c r="G67">
        <v>18.849555921538759</v>
      </c>
      <c r="H67">
        <v>1</v>
      </c>
      <c r="I67">
        <v>-7.3508907294517201E-16</v>
      </c>
      <c r="J67">
        <v>2</v>
      </c>
      <c r="K67">
        <v>4</v>
      </c>
      <c r="L67">
        <v>0.41671466935997387</v>
      </c>
      <c r="M67">
        <v>1</v>
      </c>
      <c r="N67">
        <v>8</v>
      </c>
      <c r="O67">
        <v>8.9207840776822138</v>
      </c>
      <c r="P67">
        <v>285.46509048583084</v>
      </c>
      <c r="Q67">
        <v>23.875991815516066</v>
      </c>
      <c r="R67">
        <v>6.6773440313425674</v>
      </c>
    </row>
    <row r="68" spans="1:18" x14ac:dyDescent="0.25">
      <c r="A68">
        <v>2</v>
      </c>
      <c r="B68">
        <v>2</v>
      </c>
      <c r="C68">
        <v>3</v>
      </c>
      <c r="D68">
        <v>0</v>
      </c>
      <c r="E68">
        <v>1</v>
      </c>
      <c r="F68">
        <v>0</v>
      </c>
      <c r="G68">
        <v>21.991148575128552</v>
      </c>
      <c r="H68">
        <v>-1</v>
      </c>
      <c r="I68">
        <v>8.5760391843603401E-16</v>
      </c>
      <c r="J68">
        <v>8.5760391843603401E-16</v>
      </c>
      <c r="K68">
        <v>7.3548448091683967E-31</v>
      </c>
      <c r="L68">
        <v>0.50266081942899865</v>
      </c>
      <c r="M68">
        <v>9</v>
      </c>
      <c r="N68">
        <v>8</v>
      </c>
      <c r="O68">
        <v>5.5822902372163226</v>
      </c>
      <c r="P68">
        <v>2.9560952429612557E-28</v>
      </c>
      <c r="Q68">
        <v>28.800343479869195</v>
      </c>
      <c r="R68">
        <v>6.9146335522406885E-30</v>
      </c>
    </row>
    <row r="69" spans="1:18" x14ac:dyDescent="0.25">
      <c r="A69">
        <v>2</v>
      </c>
      <c r="B69">
        <v>2</v>
      </c>
      <c r="C69">
        <v>4</v>
      </c>
      <c r="D69">
        <v>0</v>
      </c>
      <c r="E69">
        <v>1</v>
      </c>
      <c r="F69">
        <v>0</v>
      </c>
      <c r="G69">
        <v>25.132741228718345</v>
      </c>
      <c r="H69">
        <v>1</v>
      </c>
      <c r="I69">
        <v>-9.8011876392689601E-16</v>
      </c>
      <c r="J69">
        <v>2</v>
      </c>
      <c r="K69">
        <v>4</v>
      </c>
      <c r="L69">
        <v>0.60944796928560108</v>
      </c>
      <c r="M69">
        <v>3</v>
      </c>
      <c r="N69">
        <v>8</v>
      </c>
      <c r="O69">
        <v>3.4487238008976173</v>
      </c>
      <c r="P69">
        <v>331.07748488617125</v>
      </c>
      <c r="Q69">
        <v>34.918796472883564</v>
      </c>
      <c r="R69">
        <v>7.7442683581876173</v>
      </c>
    </row>
    <row r="70" spans="1:18" x14ac:dyDescent="0.25">
      <c r="A70">
        <v>2</v>
      </c>
      <c r="B70">
        <v>3</v>
      </c>
      <c r="C70">
        <v>0</v>
      </c>
      <c r="D70">
        <v>0</v>
      </c>
      <c r="E70">
        <v>1</v>
      </c>
      <c r="F70">
        <v>0</v>
      </c>
      <c r="G70">
        <v>15.707963267948966</v>
      </c>
      <c r="H70">
        <v>-1</v>
      </c>
      <c r="I70">
        <v>6.1257422745431001E-16</v>
      </c>
      <c r="J70">
        <v>6.1257422745431001E-16</v>
      </c>
      <c r="K70">
        <v>3.7524718414124473E-31</v>
      </c>
      <c r="L70">
        <v>0.43486278460196853</v>
      </c>
      <c r="M70">
        <v>6</v>
      </c>
      <c r="N70">
        <v>4</v>
      </c>
      <c r="O70">
        <v>8.0189848645738895</v>
      </c>
      <c r="P70">
        <v>7.2218435762462709E-29</v>
      </c>
      <c r="Q70">
        <v>24.9158022249994</v>
      </c>
      <c r="R70">
        <v>1.6892690457200143E-30</v>
      </c>
    </row>
    <row r="71" spans="1:18" x14ac:dyDescent="0.25">
      <c r="A71">
        <v>2</v>
      </c>
      <c r="B71">
        <v>3</v>
      </c>
      <c r="C71">
        <v>1</v>
      </c>
      <c r="D71">
        <v>0</v>
      </c>
      <c r="E71">
        <v>1</v>
      </c>
      <c r="F71">
        <v>0</v>
      </c>
      <c r="G71">
        <v>18.849555921538759</v>
      </c>
      <c r="H71">
        <v>1</v>
      </c>
      <c r="I71">
        <v>-7.3508907294517201E-16</v>
      </c>
      <c r="J71">
        <v>2</v>
      </c>
      <c r="K71">
        <v>4</v>
      </c>
      <c r="L71">
        <v>0.45247088228738558</v>
      </c>
      <c r="M71">
        <v>6</v>
      </c>
      <c r="N71">
        <v>8</v>
      </c>
      <c r="O71">
        <v>7.2614509636643092</v>
      </c>
      <c r="P71">
        <v>1394.1985850235474</v>
      </c>
      <c r="Q71">
        <v>25.924671907627872</v>
      </c>
      <c r="R71">
        <v>32.611846108290848</v>
      </c>
    </row>
    <row r="72" spans="1:18" x14ac:dyDescent="0.25">
      <c r="A72">
        <v>2</v>
      </c>
      <c r="B72">
        <v>3</v>
      </c>
      <c r="C72">
        <v>2</v>
      </c>
      <c r="D72">
        <v>0</v>
      </c>
      <c r="E72">
        <v>1</v>
      </c>
      <c r="F72">
        <v>0</v>
      </c>
      <c r="G72">
        <v>21.991148575128552</v>
      </c>
      <c r="H72">
        <v>-1</v>
      </c>
      <c r="I72">
        <v>8.5760391843603401E-16</v>
      </c>
      <c r="J72">
        <v>8.5760391843603401E-16</v>
      </c>
      <c r="K72">
        <v>7.3548448091683967E-31</v>
      </c>
      <c r="L72">
        <v>0.50266081942899865</v>
      </c>
      <c r="M72">
        <v>9</v>
      </c>
      <c r="N72">
        <v>8</v>
      </c>
      <c r="O72">
        <v>5.5822902372163226</v>
      </c>
      <c r="P72">
        <v>2.9560952429612557E-28</v>
      </c>
      <c r="Q72">
        <v>28.800343479869195</v>
      </c>
      <c r="R72">
        <v>6.9146335522406885E-30</v>
      </c>
    </row>
    <row r="73" spans="1:18" x14ac:dyDescent="0.25">
      <c r="A73">
        <v>2</v>
      </c>
      <c r="B73">
        <v>3</v>
      </c>
      <c r="C73">
        <v>3</v>
      </c>
      <c r="D73">
        <v>0</v>
      </c>
      <c r="E73">
        <v>1</v>
      </c>
      <c r="F73">
        <v>0</v>
      </c>
      <c r="G73">
        <v>25.132741228718345</v>
      </c>
      <c r="H73">
        <v>1</v>
      </c>
      <c r="I73">
        <v>-9.8011876392689601E-16</v>
      </c>
      <c r="J73">
        <v>2</v>
      </c>
      <c r="K73">
        <v>4</v>
      </c>
      <c r="L73">
        <v>0.58002583188473877</v>
      </c>
      <c r="M73">
        <v>3</v>
      </c>
      <c r="N73">
        <v>8</v>
      </c>
      <c r="O73">
        <v>3.9028482096393984</v>
      </c>
      <c r="P73">
        <v>374.67342812538226</v>
      </c>
      <c r="Q73">
        <v>33.233032175560147</v>
      </c>
      <c r="R73">
        <v>8.7640256633056115</v>
      </c>
    </row>
    <row r="74" spans="1:18" x14ac:dyDescent="0.25">
      <c r="A74">
        <v>2</v>
      </c>
      <c r="B74">
        <v>3</v>
      </c>
      <c r="C74">
        <v>4</v>
      </c>
      <c r="D74">
        <v>0</v>
      </c>
      <c r="E74">
        <v>1</v>
      </c>
      <c r="F74">
        <v>0</v>
      </c>
      <c r="G74">
        <v>28.274333882308138</v>
      </c>
      <c r="H74">
        <v>-1</v>
      </c>
      <c r="I74">
        <v>1.102633609417758E-15</v>
      </c>
      <c r="J74">
        <v>1.102633609417758E-15</v>
      </c>
      <c r="K74">
        <v>1.2158008766176329E-30</v>
      </c>
      <c r="L74">
        <v>0.6805525747725214</v>
      </c>
      <c r="M74">
        <v>6</v>
      </c>
      <c r="N74">
        <v>8</v>
      </c>
      <c r="O74">
        <v>2.6172535434590976</v>
      </c>
      <c r="P74">
        <v>1.5273883931847248E-28</v>
      </c>
      <c r="Q74">
        <v>38.992790271226859</v>
      </c>
      <c r="R74">
        <v>3.5727302954685323E-30</v>
      </c>
    </row>
    <row r="75" spans="1:18" x14ac:dyDescent="0.25">
      <c r="A75">
        <v>2</v>
      </c>
      <c r="B75">
        <v>4</v>
      </c>
      <c r="C75">
        <v>0</v>
      </c>
      <c r="D75">
        <v>0</v>
      </c>
      <c r="E75">
        <v>1</v>
      </c>
      <c r="F75">
        <v>0</v>
      </c>
      <c r="G75">
        <v>18.849555921538759</v>
      </c>
      <c r="H75">
        <v>1</v>
      </c>
      <c r="I75">
        <v>-7.3508907294517201E-16</v>
      </c>
      <c r="J75">
        <v>2</v>
      </c>
      <c r="K75">
        <v>4</v>
      </c>
      <c r="L75">
        <v>0.54982839459788591</v>
      </c>
      <c r="M75">
        <v>6</v>
      </c>
      <c r="N75">
        <v>4</v>
      </c>
      <c r="O75">
        <v>4.4609986260611327</v>
      </c>
      <c r="P75">
        <v>428.25586810186871</v>
      </c>
      <c r="Q75">
        <v>31.502846466912494</v>
      </c>
      <c r="R75">
        <v>10.017378166593652</v>
      </c>
    </row>
    <row r="76" spans="1:18" x14ac:dyDescent="0.25">
      <c r="A76">
        <v>2</v>
      </c>
      <c r="B76">
        <v>4</v>
      </c>
      <c r="C76">
        <v>1</v>
      </c>
      <c r="D76">
        <v>0</v>
      </c>
      <c r="E76">
        <v>1</v>
      </c>
      <c r="F76">
        <v>0</v>
      </c>
      <c r="G76">
        <v>21.991148575128552</v>
      </c>
      <c r="H76">
        <v>-1</v>
      </c>
      <c r="I76">
        <v>8.5760391843603401E-16</v>
      </c>
      <c r="J76">
        <v>8.5760391843603401E-16</v>
      </c>
      <c r="K76">
        <v>7.3548448091683967E-31</v>
      </c>
      <c r="L76">
        <v>0.56503468654576849</v>
      </c>
      <c r="M76">
        <v>6</v>
      </c>
      <c r="N76">
        <v>8</v>
      </c>
      <c r="O76">
        <v>4.1668918326217899</v>
      </c>
      <c r="P76">
        <v>1.4710484527451789E-28</v>
      </c>
      <c r="Q76">
        <v>32.374102817569934</v>
      </c>
      <c r="R76">
        <v>3.4409449467311634E-30</v>
      </c>
    </row>
    <row r="77" spans="1:18" x14ac:dyDescent="0.25">
      <c r="A77">
        <v>2</v>
      </c>
      <c r="B77">
        <v>4</v>
      </c>
      <c r="C77">
        <v>2</v>
      </c>
      <c r="D77">
        <v>0</v>
      </c>
      <c r="E77">
        <v>1</v>
      </c>
      <c r="F77">
        <v>0</v>
      </c>
      <c r="G77">
        <v>25.132741228718345</v>
      </c>
      <c r="H77">
        <v>1</v>
      </c>
      <c r="I77">
        <v>-9.8011876392689601E-16</v>
      </c>
      <c r="J77">
        <v>2</v>
      </c>
      <c r="K77">
        <v>4</v>
      </c>
      <c r="L77">
        <v>0.60944796928560108</v>
      </c>
      <c r="M77">
        <v>3</v>
      </c>
      <c r="N77">
        <v>8</v>
      </c>
      <c r="O77">
        <v>3.4487238008976173</v>
      </c>
      <c r="P77">
        <v>331.07748488617125</v>
      </c>
      <c r="Q77">
        <v>34.918796472883564</v>
      </c>
      <c r="R77">
        <v>7.7442683581876173</v>
      </c>
    </row>
    <row r="78" spans="1:18" x14ac:dyDescent="0.25">
      <c r="A78">
        <v>2</v>
      </c>
      <c r="B78">
        <v>4</v>
      </c>
      <c r="C78">
        <v>3</v>
      </c>
      <c r="D78">
        <v>0</v>
      </c>
      <c r="E78">
        <v>1</v>
      </c>
      <c r="F78">
        <v>0</v>
      </c>
      <c r="G78">
        <v>28.274333882308138</v>
      </c>
      <c r="H78">
        <v>-1</v>
      </c>
      <c r="I78">
        <v>1.102633609417758E-15</v>
      </c>
      <c r="J78">
        <v>1.102633609417758E-15</v>
      </c>
      <c r="K78">
        <v>1.2158008766176329E-30</v>
      </c>
      <c r="L78">
        <v>0.6805525747725214</v>
      </c>
      <c r="M78">
        <v>6</v>
      </c>
      <c r="N78">
        <v>8</v>
      </c>
      <c r="O78">
        <v>2.6172535434590976</v>
      </c>
      <c r="P78">
        <v>1.5273883931847248E-28</v>
      </c>
      <c r="Q78">
        <v>38.992790271226859</v>
      </c>
      <c r="R78">
        <v>3.5727302954685323E-30</v>
      </c>
    </row>
    <row r="79" spans="1:18" x14ac:dyDescent="0.25">
      <c r="A79">
        <v>2</v>
      </c>
      <c r="B79">
        <v>4</v>
      </c>
      <c r="C79">
        <v>4</v>
      </c>
      <c r="D79">
        <v>0</v>
      </c>
      <c r="E79">
        <v>1</v>
      </c>
      <c r="F79">
        <v>0</v>
      </c>
      <c r="G79">
        <v>31.415926535897931</v>
      </c>
      <c r="H79">
        <v>1</v>
      </c>
      <c r="I79">
        <v>-1.22514845490862E-15</v>
      </c>
      <c r="J79">
        <v>2</v>
      </c>
      <c r="K79">
        <v>4</v>
      </c>
      <c r="L79">
        <v>0.7768859821949502</v>
      </c>
      <c r="M79">
        <v>3</v>
      </c>
      <c r="N79">
        <v>8</v>
      </c>
      <c r="O79">
        <v>1.8797789706175154</v>
      </c>
      <c r="P79">
        <v>180.45878117928149</v>
      </c>
      <c r="Q79">
        <v>44.512287942646267</v>
      </c>
      <c r="R79">
        <v>4.2211303783593097</v>
      </c>
    </row>
    <row r="80" spans="1:18" x14ac:dyDescent="0.25">
      <c r="A80">
        <v>3</v>
      </c>
      <c r="B80">
        <v>0</v>
      </c>
      <c r="C80">
        <v>0</v>
      </c>
      <c r="D80">
        <v>0</v>
      </c>
      <c r="E80">
        <v>1</v>
      </c>
      <c r="F80">
        <v>0</v>
      </c>
      <c r="G80">
        <v>9.4247779607693793</v>
      </c>
      <c r="H80">
        <v>-1</v>
      </c>
      <c r="I80">
        <v>3.67544536472586E-16</v>
      </c>
      <c r="J80">
        <v>3.67544536472586E-16</v>
      </c>
      <c r="K80">
        <v>1.350889862908481E-31</v>
      </c>
      <c r="L80">
        <v>0.35813813241945275</v>
      </c>
      <c r="M80">
        <v>6</v>
      </c>
      <c r="N80">
        <v>2</v>
      </c>
      <c r="O80">
        <v>13.027875169158746</v>
      </c>
      <c r="P80">
        <v>2.1119069401504394E-29</v>
      </c>
      <c r="Q80">
        <v>20.519803470332043</v>
      </c>
      <c r="R80">
        <v>4.939983791911129E-31</v>
      </c>
    </row>
    <row r="81" spans="1:18" x14ac:dyDescent="0.25">
      <c r="A81">
        <v>3</v>
      </c>
      <c r="B81">
        <v>0</v>
      </c>
      <c r="C81">
        <v>1</v>
      </c>
      <c r="D81">
        <v>0</v>
      </c>
      <c r="E81">
        <v>1</v>
      </c>
      <c r="F81">
        <v>0</v>
      </c>
      <c r="G81">
        <v>12.566370614359172</v>
      </c>
      <c r="H81">
        <v>1</v>
      </c>
      <c r="I81">
        <v>-4.90059381963448E-16</v>
      </c>
      <c r="J81">
        <v>2</v>
      </c>
      <c r="K81">
        <v>4</v>
      </c>
      <c r="L81">
        <v>0.37846252228850752</v>
      </c>
      <c r="M81">
        <v>6</v>
      </c>
      <c r="N81">
        <v>4</v>
      </c>
      <c r="O81">
        <v>11.348613394112908</v>
      </c>
      <c r="P81">
        <v>1089.4668858348391</v>
      </c>
      <c r="Q81">
        <v>21.684305231007333</v>
      </c>
      <c r="R81">
        <v>25.483834801284477</v>
      </c>
    </row>
    <row r="82" spans="1:18" x14ac:dyDescent="0.25">
      <c r="A82">
        <v>3</v>
      </c>
      <c r="B82">
        <v>0</v>
      </c>
      <c r="C82">
        <v>2</v>
      </c>
      <c r="D82">
        <v>0</v>
      </c>
      <c r="E82">
        <v>1</v>
      </c>
      <c r="F82">
        <v>0</v>
      </c>
      <c r="G82">
        <v>15.707963267948966</v>
      </c>
      <c r="H82">
        <v>-1</v>
      </c>
      <c r="I82">
        <v>6.1257422745431001E-16</v>
      </c>
      <c r="J82">
        <v>6.1257422745431001E-16</v>
      </c>
      <c r="K82">
        <v>3.7524718414124473E-31</v>
      </c>
      <c r="L82">
        <v>0.43486278460196853</v>
      </c>
      <c r="M82">
        <v>6</v>
      </c>
      <c r="N82">
        <v>4</v>
      </c>
      <c r="O82">
        <v>8.0189848645738895</v>
      </c>
      <c r="P82">
        <v>7.2218435762462709E-29</v>
      </c>
      <c r="Q82">
        <v>24.9158022249994</v>
      </c>
      <c r="R82">
        <v>1.6892690457200143E-30</v>
      </c>
    </row>
    <row r="83" spans="1:18" x14ac:dyDescent="0.25">
      <c r="A83">
        <v>3</v>
      </c>
      <c r="B83">
        <v>0</v>
      </c>
      <c r="C83">
        <v>3</v>
      </c>
      <c r="D83">
        <v>0</v>
      </c>
      <c r="E83">
        <v>1</v>
      </c>
      <c r="F83">
        <v>0</v>
      </c>
      <c r="G83">
        <v>18.849555921538759</v>
      </c>
      <c r="H83">
        <v>1</v>
      </c>
      <c r="I83">
        <v>-7.3508907294517201E-16</v>
      </c>
      <c r="J83">
        <v>2</v>
      </c>
      <c r="K83">
        <v>4</v>
      </c>
      <c r="L83">
        <v>0.51867039999657016</v>
      </c>
      <c r="M83">
        <v>6</v>
      </c>
      <c r="N83">
        <v>4</v>
      </c>
      <c r="O83">
        <v>5.1614454307372135</v>
      </c>
      <c r="P83">
        <v>495.4987613507725</v>
      </c>
      <c r="Q83">
        <v>29.717624878165697</v>
      </c>
      <c r="R83">
        <v>11.590263772751717</v>
      </c>
    </row>
    <row r="84" spans="1:18" x14ac:dyDescent="0.25">
      <c r="A84">
        <v>3</v>
      </c>
      <c r="B84">
        <v>0</v>
      </c>
      <c r="C84">
        <v>4</v>
      </c>
      <c r="D84">
        <v>0</v>
      </c>
      <c r="E84">
        <v>1</v>
      </c>
      <c r="F84">
        <v>0</v>
      </c>
      <c r="G84">
        <v>21.991148575128552</v>
      </c>
      <c r="H84">
        <v>-1</v>
      </c>
      <c r="I84">
        <v>8.5760391843603401E-16</v>
      </c>
      <c r="J84">
        <v>8.5760391843603401E-16</v>
      </c>
      <c r="K84">
        <v>7.3548448091683967E-31</v>
      </c>
      <c r="L84">
        <v>0.62391682253696912</v>
      </c>
      <c r="M84">
        <v>6</v>
      </c>
      <c r="N84">
        <v>4</v>
      </c>
      <c r="O84">
        <v>3.2522450477551805</v>
      </c>
      <c r="P84">
        <v>5.7407418258301953E-29</v>
      </c>
      <c r="Q84">
        <v>35.747800698581095</v>
      </c>
      <c r="R84">
        <v>1.3428229735883785E-30</v>
      </c>
    </row>
    <row r="85" spans="1:18" x14ac:dyDescent="0.25">
      <c r="A85">
        <v>3</v>
      </c>
      <c r="B85">
        <v>1</v>
      </c>
      <c r="C85">
        <v>0</v>
      </c>
      <c r="D85">
        <v>0</v>
      </c>
      <c r="E85">
        <v>1</v>
      </c>
      <c r="F85">
        <v>0</v>
      </c>
      <c r="G85">
        <v>12.566370614359172</v>
      </c>
      <c r="H85">
        <v>1</v>
      </c>
      <c r="I85">
        <v>-4.90059381963448E-16</v>
      </c>
      <c r="J85">
        <v>2</v>
      </c>
      <c r="K85">
        <v>4</v>
      </c>
      <c r="L85">
        <v>0.37846252228850752</v>
      </c>
      <c r="M85">
        <v>6</v>
      </c>
      <c r="N85">
        <v>4</v>
      </c>
      <c r="O85">
        <v>11.348613394112908</v>
      </c>
      <c r="P85">
        <v>1089.4668858348391</v>
      </c>
      <c r="Q85">
        <v>21.684305231007333</v>
      </c>
      <c r="R85">
        <v>25.483834801284477</v>
      </c>
    </row>
    <row r="86" spans="1:18" x14ac:dyDescent="0.25">
      <c r="A86">
        <v>3</v>
      </c>
      <c r="B86">
        <v>1</v>
      </c>
      <c r="C86">
        <v>1</v>
      </c>
      <c r="D86">
        <v>0</v>
      </c>
      <c r="E86">
        <v>1</v>
      </c>
      <c r="F86">
        <v>0</v>
      </c>
      <c r="G86">
        <v>15.707963267948966</v>
      </c>
      <c r="H86">
        <v>-1</v>
      </c>
      <c r="I86">
        <v>6.1257422745431001E-16</v>
      </c>
      <c r="J86">
        <v>6.1257422745431001E-16</v>
      </c>
      <c r="K86">
        <v>3.7524718414124473E-31</v>
      </c>
      <c r="L86">
        <v>0.39794714733066572</v>
      </c>
      <c r="M86">
        <v>3</v>
      </c>
      <c r="N86">
        <v>8</v>
      </c>
      <c r="O86">
        <v>10.010056077092104</v>
      </c>
      <c r="P86">
        <v>9.0149888544594394E-29</v>
      </c>
      <c r="Q86">
        <v>22.80069201131791</v>
      </c>
      <c r="R86">
        <v>2.1087055484611829E-30</v>
      </c>
    </row>
    <row r="87" spans="1:18" x14ac:dyDescent="0.25">
      <c r="A87">
        <v>3</v>
      </c>
      <c r="B87">
        <v>1</v>
      </c>
      <c r="C87">
        <v>2</v>
      </c>
      <c r="D87">
        <v>0</v>
      </c>
      <c r="E87">
        <v>1</v>
      </c>
      <c r="F87">
        <v>0</v>
      </c>
      <c r="G87">
        <v>18.849555921538759</v>
      </c>
      <c r="H87">
        <v>1</v>
      </c>
      <c r="I87">
        <v>-7.3508907294517201E-16</v>
      </c>
      <c r="J87">
        <v>2</v>
      </c>
      <c r="K87">
        <v>4</v>
      </c>
      <c r="L87">
        <v>0.45247088228738558</v>
      </c>
      <c r="M87">
        <v>6</v>
      </c>
      <c r="N87">
        <v>8</v>
      </c>
      <c r="O87">
        <v>7.2614509636643092</v>
      </c>
      <c r="P87">
        <v>1394.1985850235474</v>
      </c>
      <c r="Q87">
        <v>25.924671907627872</v>
      </c>
      <c r="R87">
        <v>32.611846108290848</v>
      </c>
    </row>
    <row r="88" spans="1:18" x14ac:dyDescent="0.25">
      <c r="A88">
        <v>3</v>
      </c>
      <c r="B88">
        <v>1</v>
      </c>
      <c r="C88">
        <v>3</v>
      </c>
      <c r="D88">
        <v>0</v>
      </c>
      <c r="E88">
        <v>1</v>
      </c>
      <c r="F88">
        <v>0</v>
      </c>
      <c r="G88">
        <v>21.991148575128552</v>
      </c>
      <c r="H88">
        <v>-1</v>
      </c>
      <c r="I88">
        <v>8.5760391843603401E-16</v>
      </c>
      <c r="J88">
        <v>8.5760391843603401E-16</v>
      </c>
      <c r="K88">
        <v>7.3548448091683967E-31</v>
      </c>
      <c r="L88">
        <v>0.53438269214038292</v>
      </c>
      <c r="M88">
        <v>3</v>
      </c>
      <c r="N88">
        <v>8</v>
      </c>
      <c r="O88">
        <v>4.7903698043929062</v>
      </c>
      <c r="P88">
        <v>8.4557823575606862E-29</v>
      </c>
      <c r="Q88">
        <v>30.617872904482731</v>
      </c>
      <c r="R88">
        <v>1.9779009671374216E-30</v>
      </c>
    </row>
    <row r="89" spans="1:18" x14ac:dyDescent="0.25">
      <c r="A89">
        <v>3</v>
      </c>
      <c r="B89">
        <v>1</v>
      </c>
      <c r="C89">
        <v>4</v>
      </c>
      <c r="D89">
        <v>0</v>
      </c>
      <c r="E89">
        <v>1</v>
      </c>
      <c r="F89">
        <v>0</v>
      </c>
      <c r="G89">
        <v>25.132741228718345</v>
      </c>
      <c r="H89">
        <v>1</v>
      </c>
      <c r="I89">
        <v>-9.8011876392689601E-16</v>
      </c>
      <c r="J89">
        <v>2</v>
      </c>
      <c r="K89">
        <v>4</v>
      </c>
      <c r="L89">
        <v>0.63824683672668303</v>
      </c>
      <c r="M89">
        <v>6</v>
      </c>
      <c r="N89">
        <v>8</v>
      </c>
      <c r="O89">
        <v>3.0727577479044932</v>
      </c>
      <c r="P89">
        <v>589.96948759766269</v>
      </c>
      <c r="Q89">
        <v>36.568850032014282</v>
      </c>
      <c r="R89">
        <v>13.800038491501718</v>
      </c>
    </row>
    <row r="90" spans="1:18" x14ac:dyDescent="0.25">
      <c r="A90">
        <v>3</v>
      </c>
      <c r="B90">
        <v>2</v>
      </c>
      <c r="C90">
        <v>0</v>
      </c>
      <c r="D90">
        <v>0</v>
      </c>
      <c r="E90">
        <v>1</v>
      </c>
      <c r="F90">
        <v>0</v>
      </c>
      <c r="G90">
        <v>15.707963267948966</v>
      </c>
      <c r="H90">
        <v>-1</v>
      </c>
      <c r="I90">
        <v>6.1257422745431001E-16</v>
      </c>
      <c r="J90">
        <v>6.1257422745431001E-16</v>
      </c>
      <c r="K90">
        <v>3.7524718414124473E-31</v>
      </c>
      <c r="L90">
        <v>0.43486278460196853</v>
      </c>
      <c r="M90">
        <v>6</v>
      </c>
      <c r="N90">
        <v>4</v>
      </c>
      <c r="O90">
        <v>8.0189848645738895</v>
      </c>
      <c r="P90">
        <v>7.2218435762462709E-29</v>
      </c>
      <c r="Q90">
        <v>24.9158022249994</v>
      </c>
      <c r="R90">
        <v>1.6892690457200143E-30</v>
      </c>
    </row>
    <row r="91" spans="1:18" x14ac:dyDescent="0.25">
      <c r="A91">
        <v>3</v>
      </c>
      <c r="B91">
        <v>2</v>
      </c>
      <c r="C91">
        <v>1</v>
      </c>
      <c r="D91">
        <v>0</v>
      </c>
      <c r="E91">
        <v>1</v>
      </c>
      <c r="F91">
        <v>0</v>
      </c>
      <c r="G91">
        <v>18.849555921538759</v>
      </c>
      <c r="H91">
        <v>1</v>
      </c>
      <c r="I91">
        <v>-7.3508907294517201E-16</v>
      </c>
      <c r="J91">
        <v>2</v>
      </c>
      <c r="K91">
        <v>4</v>
      </c>
      <c r="L91">
        <v>0.45247088228738558</v>
      </c>
      <c r="M91">
        <v>6</v>
      </c>
      <c r="N91">
        <v>8</v>
      </c>
      <c r="O91">
        <v>7.2614509636643092</v>
      </c>
      <c r="P91">
        <v>1394.1985850235474</v>
      </c>
      <c r="Q91">
        <v>25.924671907627872</v>
      </c>
      <c r="R91">
        <v>32.611846108290848</v>
      </c>
    </row>
    <row r="92" spans="1:18" x14ac:dyDescent="0.25">
      <c r="A92">
        <v>3</v>
      </c>
      <c r="B92">
        <v>2</v>
      </c>
      <c r="C92">
        <v>2</v>
      </c>
      <c r="D92">
        <v>0</v>
      </c>
      <c r="E92">
        <v>1</v>
      </c>
      <c r="F92">
        <v>0</v>
      </c>
      <c r="G92">
        <v>21.991148575128552</v>
      </c>
      <c r="H92">
        <v>-1</v>
      </c>
      <c r="I92">
        <v>8.5760391843603401E-16</v>
      </c>
      <c r="J92">
        <v>8.5760391843603401E-16</v>
      </c>
      <c r="K92">
        <v>7.3548448091683967E-31</v>
      </c>
      <c r="L92">
        <v>0.50266081942899865</v>
      </c>
      <c r="M92">
        <v>9</v>
      </c>
      <c r="N92">
        <v>8</v>
      </c>
      <c r="O92">
        <v>5.5822902372163226</v>
      </c>
      <c r="P92">
        <v>2.9560952429612557E-28</v>
      </c>
      <c r="Q92">
        <v>28.800343479869195</v>
      </c>
      <c r="R92">
        <v>6.9146335522406885E-30</v>
      </c>
    </row>
    <row r="93" spans="1:18" x14ac:dyDescent="0.25">
      <c r="A93">
        <v>3</v>
      </c>
      <c r="B93">
        <v>2</v>
      </c>
      <c r="C93">
        <v>3</v>
      </c>
      <c r="D93">
        <v>0</v>
      </c>
      <c r="E93">
        <v>1</v>
      </c>
      <c r="F93">
        <v>0</v>
      </c>
      <c r="G93">
        <v>25.132741228718345</v>
      </c>
      <c r="H93">
        <v>1</v>
      </c>
      <c r="I93">
        <v>-9.8011876392689601E-16</v>
      </c>
      <c r="J93">
        <v>2</v>
      </c>
      <c r="K93">
        <v>4</v>
      </c>
      <c r="L93">
        <v>0.58002583188473877</v>
      </c>
      <c r="M93">
        <v>3</v>
      </c>
      <c r="N93">
        <v>8</v>
      </c>
      <c r="O93">
        <v>3.9028482096393984</v>
      </c>
      <c r="P93">
        <v>374.67342812538226</v>
      </c>
      <c r="Q93">
        <v>33.233032175560147</v>
      </c>
      <c r="R93">
        <v>8.7640256633056115</v>
      </c>
    </row>
    <row r="94" spans="1:18" x14ac:dyDescent="0.25">
      <c r="A94">
        <v>3</v>
      </c>
      <c r="B94">
        <v>2</v>
      </c>
      <c r="C94">
        <v>4</v>
      </c>
      <c r="D94">
        <v>0</v>
      </c>
      <c r="E94">
        <v>1</v>
      </c>
      <c r="F94">
        <v>0</v>
      </c>
      <c r="G94">
        <v>28.274333882308138</v>
      </c>
      <c r="H94">
        <v>-1</v>
      </c>
      <c r="I94">
        <v>1.102633609417758E-15</v>
      </c>
      <c r="J94">
        <v>1.102633609417758E-15</v>
      </c>
      <c r="K94">
        <v>1.2158008766176329E-30</v>
      </c>
      <c r="L94">
        <v>0.6805525747725214</v>
      </c>
      <c r="M94">
        <v>6</v>
      </c>
      <c r="N94">
        <v>8</v>
      </c>
      <c r="O94">
        <v>2.6172535434590976</v>
      </c>
      <c r="P94">
        <v>1.5273883931847248E-28</v>
      </c>
      <c r="Q94">
        <v>38.992790271226859</v>
      </c>
      <c r="R94">
        <v>3.5727302954685323E-30</v>
      </c>
    </row>
    <row r="95" spans="1:18" x14ac:dyDescent="0.25">
      <c r="A95">
        <v>3</v>
      </c>
      <c r="B95">
        <v>3</v>
      </c>
      <c r="C95">
        <v>0</v>
      </c>
      <c r="D95">
        <v>0</v>
      </c>
      <c r="E95">
        <v>1</v>
      </c>
      <c r="F95">
        <v>0</v>
      </c>
      <c r="G95">
        <v>18.849555921538759</v>
      </c>
      <c r="H95">
        <v>1</v>
      </c>
      <c r="I95">
        <v>-7.3508907294517201E-16</v>
      </c>
      <c r="J95">
        <v>2</v>
      </c>
      <c r="K95">
        <v>4</v>
      </c>
      <c r="L95">
        <v>0.51867039999657016</v>
      </c>
      <c r="M95">
        <v>6</v>
      </c>
      <c r="N95">
        <v>4</v>
      </c>
      <c r="O95">
        <v>5.1614454307372135</v>
      </c>
      <c r="P95">
        <v>495.4987613507725</v>
      </c>
      <c r="Q95">
        <v>29.717624878165697</v>
      </c>
      <c r="R95">
        <v>11.590263772751717</v>
      </c>
    </row>
    <row r="96" spans="1:18" x14ac:dyDescent="0.25">
      <c r="A96">
        <v>3</v>
      </c>
      <c r="B96">
        <v>3</v>
      </c>
      <c r="C96">
        <v>1</v>
      </c>
      <c r="D96">
        <v>0</v>
      </c>
      <c r="E96">
        <v>1</v>
      </c>
      <c r="F96">
        <v>0</v>
      </c>
      <c r="G96">
        <v>21.991148575128552</v>
      </c>
      <c r="H96">
        <v>-1</v>
      </c>
      <c r="I96">
        <v>8.5760391843603401E-16</v>
      </c>
      <c r="J96">
        <v>8.5760391843603401E-16</v>
      </c>
      <c r="K96">
        <v>7.3548448091683967E-31</v>
      </c>
      <c r="L96">
        <v>0.53438269214038292</v>
      </c>
      <c r="M96">
        <v>3</v>
      </c>
      <c r="N96">
        <v>8</v>
      </c>
      <c r="O96">
        <v>4.7903698043929062</v>
      </c>
      <c r="P96">
        <v>8.4557823575606862E-29</v>
      </c>
      <c r="Q96">
        <v>30.617872904482731</v>
      </c>
      <c r="R96">
        <v>1.9779009671374216E-30</v>
      </c>
    </row>
    <row r="97" spans="1:18" x14ac:dyDescent="0.25">
      <c r="A97">
        <v>3</v>
      </c>
      <c r="B97">
        <v>3</v>
      </c>
      <c r="C97">
        <v>2</v>
      </c>
      <c r="D97">
        <v>0</v>
      </c>
      <c r="E97">
        <v>1</v>
      </c>
      <c r="F97">
        <v>0</v>
      </c>
      <c r="G97">
        <v>25.132741228718345</v>
      </c>
      <c r="H97">
        <v>1</v>
      </c>
      <c r="I97">
        <v>-9.8011876392689601E-16</v>
      </c>
      <c r="J97">
        <v>2</v>
      </c>
      <c r="K97">
        <v>4</v>
      </c>
      <c r="L97">
        <v>0.58002583188473877</v>
      </c>
      <c r="M97">
        <v>3</v>
      </c>
      <c r="N97">
        <v>8</v>
      </c>
      <c r="O97">
        <v>3.9028482096393984</v>
      </c>
      <c r="P97">
        <v>374.67342812538226</v>
      </c>
      <c r="Q97">
        <v>33.233032175560147</v>
      </c>
      <c r="R97">
        <v>8.7640256633056115</v>
      </c>
    </row>
    <row r="98" spans="1:18" x14ac:dyDescent="0.25">
      <c r="A98">
        <v>3</v>
      </c>
      <c r="B98">
        <v>3</v>
      </c>
      <c r="C98">
        <v>3</v>
      </c>
      <c r="D98">
        <v>0</v>
      </c>
      <c r="E98">
        <v>1</v>
      </c>
      <c r="F98">
        <v>0</v>
      </c>
      <c r="G98">
        <v>28.274333882308138</v>
      </c>
      <c r="H98">
        <v>-1</v>
      </c>
      <c r="I98">
        <v>1.102633609417758E-15</v>
      </c>
      <c r="J98">
        <v>1.102633609417758E-15</v>
      </c>
      <c r="K98">
        <v>1.2158008766176329E-30</v>
      </c>
      <c r="L98">
        <v>0.65245339223352505</v>
      </c>
      <c r="M98">
        <v>1</v>
      </c>
      <c r="N98">
        <v>8</v>
      </c>
      <c r="O98">
        <v>2.9082133677520701</v>
      </c>
      <c r="P98">
        <v>2.8286466895232681E-29</v>
      </c>
      <c r="Q98">
        <v>37.382825703974667</v>
      </c>
      <c r="R98">
        <v>6.6165172970607459E-31</v>
      </c>
    </row>
    <row r="99" spans="1:18" x14ac:dyDescent="0.25">
      <c r="A99">
        <v>3</v>
      </c>
      <c r="B99">
        <v>3</v>
      </c>
      <c r="C99">
        <v>4</v>
      </c>
      <c r="D99">
        <v>0</v>
      </c>
      <c r="E99">
        <v>1</v>
      </c>
      <c r="F99">
        <v>0</v>
      </c>
      <c r="G99">
        <v>31.415926535897931</v>
      </c>
      <c r="H99">
        <v>1</v>
      </c>
      <c r="I99">
        <v>-1.22514845490862E-15</v>
      </c>
      <c r="J99">
        <v>2</v>
      </c>
      <c r="K99">
        <v>4</v>
      </c>
      <c r="L99">
        <v>0.74955078952712395</v>
      </c>
      <c r="M99">
        <v>3</v>
      </c>
      <c r="N99">
        <v>8</v>
      </c>
      <c r="O99">
        <v>2.0558779808041026</v>
      </c>
      <c r="P99">
        <v>197.36428615719385</v>
      </c>
      <c r="Q99">
        <v>42.946096770602871</v>
      </c>
      <c r="R99">
        <v>4.6165688278347918</v>
      </c>
    </row>
    <row r="100" spans="1:18" x14ac:dyDescent="0.25">
      <c r="A100">
        <v>3</v>
      </c>
      <c r="B100">
        <v>4</v>
      </c>
      <c r="C100">
        <v>0</v>
      </c>
      <c r="D100">
        <v>0</v>
      </c>
      <c r="E100">
        <v>1</v>
      </c>
      <c r="F100">
        <v>0</v>
      </c>
      <c r="G100">
        <v>21.991148575128552</v>
      </c>
      <c r="H100">
        <v>-1</v>
      </c>
      <c r="I100">
        <v>8.5760391843603401E-16</v>
      </c>
      <c r="J100">
        <v>8.5760391843603401E-16</v>
      </c>
      <c r="K100">
        <v>7.3548448091683967E-31</v>
      </c>
      <c r="L100">
        <v>0.62391682253696912</v>
      </c>
      <c r="M100">
        <v>6</v>
      </c>
      <c r="N100">
        <v>4</v>
      </c>
      <c r="O100">
        <v>3.2522450477551805</v>
      </c>
      <c r="P100">
        <v>5.7407418258301953E-29</v>
      </c>
      <c r="Q100">
        <v>35.747800698581095</v>
      </c>
      <c r="R100">
        <v>1.3428229735883785E-30</v>
      </c>
    </row>
    <row r="101" spans="1:18" x14ac:dyDescent="0.25">
      <c r="A101">
        <v>3</v>
      </c>
      <c r="B101">
        <v>4</v>
      </c>
      <c r="C101">
        <v>1</v>
      </c>
      <c r="D101">
        <v>0</v>
      </c>
      <c r="E101">
        <v>1</v>
      </c>
      <c r="F101">
        <v>0</v>
      </c>
      <c r="G101">
        <v>25.132741228718345</v>
      </c>
      <c r="H101">
        <v>1</v>
      </c>
      <c r="I101">
        <v>-9.8011876392689601E-16</v>
      </c>
      <c r="J101">
        <v>2</v>
      </c>
      <c r="K101">
        <v>4</v>
      </c>
      <c r="L101">
        <v>0.63824683672668303</v>
      </c>
      <c r="M101">
        <v>6</v>
      </c>
      <c r="N101">
        <v>8</v>
      </c>
      <c r="O101">
        <v>3.0727577479044932</v>
      </c>
      <c r="P101">
        <v>589.96948759766269</v>
      </c>
      <c r="Q101">
        <v>36.568850032014282</v>
      </c>
      <c r="R101">
        <v>13.800038491501718</v>
      </c>
    </row>
    <row r="102" spans="1:18" x14ac:dyDescent="0.25">
      <c r="A102">
        <v>3</v>
      </c>
      <c r="B102">
        <v>4</v>
      </c>
      <c r="C102">
        <v>2</v>
      </c>
      <c r="D102">
        <v>0</v>
      </c>
      <c r="E102">
        <v>1</v>
      </c>
      <c r="F102">
        <v>0</v>
      </c>
      <c r="G102">
        <v>28.274333882308138</v>
      </c>
      <c r="H102">
        <v>-1</v>
      </c>
      <c r="I102">
        <v>1.102633609417758E-15</v>
      </c>
      <c r="J102">
        <v>1.102633609417758E-15</v>
      </c>
      <c r="K102">
        <v>1.2158008766176329E-30</v>
      </c>
      <c r="L102">
        <v>0.6805525747725214</v>
      </c>
      <c r="M102">
        <v>6</v>
      </c>
      <c r="N102">
        <v>8</v>
      </c>
      <c r="O102">
        <v>2.6172535434590976</v>
      </c>
      <c r="P102">
        <v>1.5273883931847248E-28</v>
      </c>
      <c r="Q102">
        <v>38.992790271226859</v>
      </c>
      <c r="R102">
        <v>3.5727302954685323E-30</v>
      </c>
    </row>
    <row r="103" spans="1:18" x14ac:dyDescent="0.25">
      <c r="A103">
        <v>3</v>
      </c>
      <c r="B103">
        <v>4</v>
      </c>
      <c r="C103">
        <v>3</v>
      </c>
      <c r="D103">
        <v>0</v>
      </c>
      <c r="E103">
        <v>1</v>
      </c>
      <c r="F103">
        <v>0</v>
      </c>
      <c r="G103">
        <v>31.415926535897931</v>
      </c>
      <c r="H103">
        <v>1</v>
      </c>
      <c r="I103">
        <v>-1.22514845490862E-15</v>
      </c>
      <c r="J103">
        <v>2</v>
      </c>
      <c r="K103">
        <v>4</v>
      </c>
      <c r="L103">
        <v>0.74955078952712395</v>
      </c>
      <c r="M103">
        <v>3</v>
      </c>
      <c r="N103">
        <v>8</v>
      </c>
      <c r="O103">
        <v>2.0558779808041026</v>
      </c>
      <c r="P103">
        <v>197.36428615719385</v>
      </c>
      <c r="Q103">
        <v>42.946096770602871</v>
      </c>
      <c r="R103">
        <v>4.6165688278347918</v>
      </c>
    </row>
    <row r="104" spans="1:18" x14ac:dyDescent="0.25">
      <c r="A104">
        <v>3</v>
      </c>
      <c r="B104">
        <v>4</v>
      </c>
      <c r="C104">
        <v>4</v>
      </c>
      <c r="D104">
        <v>0</v>
      </c>
      <c r="E104">
        <v>1</v>
      </c>
      <c r="F104">
        <v>0</v>
      </c>
      <c r="G104">
        <v>34.557519189487721</v>
      </c>
      <c r="H104">
        <v>-1</v>
      </c>
      <c r="I104">
        <v>4.9003769791999829E-15</v>
      </c>
      <c r="J104">
        <v>4.9003769791999829E-15</v>
      </c>
      <c r="K104">
        <v>2.401369453827315E-29</v>
      </c>
      <c r="L104">
        <v>0.84529178020025553</v>
      </c>
      <c r="M104">
        <v>3</v>
      </c>
      <c r="N104">
        <v>8</v>
      </c>
      <c r="O104">
        <v>1.522240896261436</v>
      </c>
      <c r="P104">
        <v>8.7731106951574249E-28</v>
      </c>
      <c r="Q104">
        <v>48.431651462574685</v>
      </c>
      <c r="R104">
        <v>2.052127573179557E-29</v>
      </c>
    </row>
    <row r="105" spans="1:18" x14ac:dyDescent="0.25">
      <c r="A105">
        <v>4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12.566370614359172</v>
      </c>
      <c r="H105">
        <v>1</v>
      </c>
      <c r="I105">
        <v>-4.90059381963448E-16</v>
      </c>
      <c r="J105">
        <v>2</v>
      </c>
      <c r="K105">
        <v>4</v>
      </c>
      <c r="L105">
        <v>0.48631896662663793</v>
      </c>
      <c r="M105">
        <v>3</v>
      </c>
      <c r="N105">
        <v>2</v>
      </c>
      <c r="O105">
        <v>6.0631314107591914</v>
      </c>
      <c r="P105">
        <v>145.5151538582206</v>
      </c>
      <c r="Q105">
        <v>27.864024284869888</v>
      </c>
      <c r="R105">
        <v>3.4037603071935449</v>
      </c>
    </row>
    <row r="106" spans="1:18" x14ac:dyDescent="0.25">
      <c r="A106">
        <v>4</v>
      </c>
      <c r="B106">
        <v>0</v>
      </c>
      <c r="C106">
        <v>1</v>
      </c>
      <c r="D106">
        <v>0</v>
      </c>
      <c r="E106">
        <v>1</v>
      </c>
      <c r="F106">
        <v>0</v>
      </c>
      <c r="G106">
        <v>15.707963267948966</v>
      </c>
      <c r="H106">
        <v>-1</v>
      </c>
      <c r="I106">
        <v>6.1257422745431001E-16</v>
      </c>
      <c r="J106">
        <v>6.1257422745431001E-16</v>
      </c>
      <c r="K106">
        <v>3.7524718414124473E-31</v>
      </c>
      <c r="L106">
        <v>0.50266081942899865</v>
      </c>
      <c r="M106">
        <v>9</v>
      </c>
      <c r="N106">
        <v>4</v>
      </c>
      <c r="O106">
        <v>5.5822902372163226</v>
      </c>
      <c r="P106">
        <v>7.5410592932685096E-29</v>
      </c>
      <c r="Q106">
        <v>28.800343479869195</v>
      </c>
      <c r="R106">
        <v>1.7639371306736449E-30</v>
      </c>
    </row>
    <row r="107" spans="1:18" x14ac:dyDescent="0.25">
      <c r="A107">
        <v>4</v>
      </c>
      <c r="B107">
        <v>0</v>
      </c>
      <c r="C107">
        <v>2</v>
      </c>
      <c r="D107">
        <v>0</v>
      </c>
      <c r="E107">
        <v>1</v>
      </c>
      <c r="F107">
        <v>0</v>
      </c>
      <c r="G107">
        <v>18.849555921538759</v>
      </c>
      <c r="H107">
        <v>1</v>
      </c>
      <c r="I107">
        <v>-7.3508907294517201E-16</v>
      </c>
      <c r="J107">
        <v>2</v>
      </c>
      <c r="K107">
        <v>4</v>
      </c>
      <c r="L107">
        <v>0.54982839459788591</v>
      </c>
      <c r="M107">
        <v>6</v>
      </c>
      <c r="N107">
        <v>4</v>
      </c>
      <c r="O107">
        <v>4.4609986260611327</v>
      </c>
      <c r="P107">
        <v>428.25586810186871</v>
      </c>
      <c r="Q107">
        <v>31.502846466912494</v>
      </c>
      <c r="R107">
        <v>10.017378166593652</v>
      </c>
    </row>
    <row r="108" spans="1:18" x14ac:dyDescent="0.25">
      <c r="A108">
        <v>4</v>
      </c>
      <c r="B108">
        <v>0</v>
      </c>
      <c r="C108">
        <v>3</v>
      </c>
      <c r="D108">
        <v>0</v>
      </c>
      <c r="E108">
        <v>1</v>
      </c>
      <c r="F108">
        <v>0</v>
      </c>
      <c r="G108">
        <v>21.991148575128552</v>
      </c>
      <c r="H108">
        <v>-1</v>
      </c>
      <c r="I108">
        <v>8.5760391843603401E-16</v>
      </c>
      <c r="J108">
        <v>8.5760391843603401E-16</v>
      </c>
      <c r="K108">
        <v>7.3548448091683967E-31</v>
      </c>
      <c r="L108">
        <v>0.62391682253696912</v>
      </c>
      <c r="M108">
        <v>6</v>
      </c>
      <c r="N108">
        <v>4</v>
      </c>
      <c r="O108">
        <v>3.2522450477551805</v>
      </c>
      <c r="P108">
        <v>5.7407418258301953E-29</v>
      </c>
      <c r="Q108">
        <v>35.747800698581095</v>
      </c>
      <c r="R108">
        <v>1.3428229735883785E-30</v>
      </c>
    </row>
    <row r="109" spans="1:18" x14ac:dyDescent="0.25">
      <c r="A109">
        <v>4</v>
      </c>
      <c r="B109">
        <v>0</v>
      </c>
      <c r="C109">
        <v>4</v>
      </c>
      <c r="D109">
        <v>0</v>
      </c>
      <c r="E109">
        <v>1</v>
      </c>
      <c r="F109">
        <v>0</v>
      </c>
      <c r="G109">
        <v>25.132741228718345</v>
      </c>
      <c r="H109">
        <v>1</v>
      </c>
      <c r="I109">
        <v>-9.8011876392689601E-16</v>
      </c>
      <c r="J109">
        <v>2</v>
      </c>
      <c r="K109">
        <v>4</v>
      </c>
      <c r="L109">
        <v>0.72210771113399042</v>
      </c>
      <c r="M109">
        <v>3</v>
      </c>
      <c r="N109">
        <v>4</v>
      </c>
      <c r="O109">
        <v>2.2568102376456456</v>
      </c>
      <c r="P109">
        <v>108.326891406991</v>
      </c>
      <c r="Q109">
        <v>41.373724201829653</v>
      </c>
      <c r="R109">
        <v>2.5338857390209291</v>
      </c>
    </row>
    <row r="110" spans="1:18" x14ac:dyDescent="0.25">
      <c r="A110">
        <v>4</v>
      </c>
      <c r="B110">
        <v>1</v>
      </c>
      <c r="C110">
        <v>0</v>
      </c>
      <c r="D110">
        <v>0</v>
      </c>
      <c r="E110">
        <v>1</v>
      </c>
      <c r="F110">
        <v>0</v>
      </c>
      <c r="G110">
        <v>15.707963267948966</v>
      </c>
      <c r="H110">
        <v>-1</v>
      </c>
      <c r="I110">
        <v>6.1257422745431001E-16</v>
      </c>
      <c r="J110">
        <v>6.1257422745431001E-16</v>
      </c>
      <c r="K110">
        <v>3.7524718414124473E-31</v>
      </c>
      <c r="L110">
        <v>0.50266081942899865</v>
      </c>
      <c r="M110">
        <v>9</v>
      </c>
      <c r="N110">
        <v>4</v>
      </c>
      <c r="O110">
        <v>5.5822902372163226</v>
      </c>
      <c r="P110">
        <v>7.5410592932685096E-29</v>
      </c>
      <c r="Q110">
        <v>28.800343479869195</v>
      </c>
      <c r="R110">
        <v>1.7639371306736449E-30</v>
      </c>
    </row>
    <row r="111" spans="1:18" x14ac:dyDescent="0.25">
      <c r="A111">
        <v>4</v>
      </c>
      <c r="B111">
        <v>1</v>
      </c>
      <c r="C111">
        <v>1</v>
      </c>
      <c r="D111">
        <v>0</v>
      </c>
      <c r="E111">
        <v>1</v>
      </c>
      <c r="F111">
        <v>0</v>
      </c>
      <c r="G111">
        <v>18.849555921538759</v>
      </c>
      <c r="H111">
        <v>1</v>
      </c>
      <c r="I111">
        <v>-7.3508907294517201E-16</v>
      </c>
      <c r="J111">
        <v>2</v>
      </c>
      <c r="K111">
        <v>4</v>
      </c>
      <c r="L111">
        <v>0.51867039999657016</v>
      </c>
      <c r="M111">
        <v>6</v>
      </c>
      <c r="N111">
        <v>8</v>
      </c>
      <c r="O111">
        <v>5.1614454307372135</v>
      </c>
      <c r="P111">
        <v>990.99752270154499</v>
      </c>
      <c r="Q111">
        <v>29.717624878165697</v>
      </c>
      <c r="R111">
        <v>23.180527545503434</v>
      </c>
    </row>
    <row r="112" spans="1:18" x14ac:dyDescent="0.25">
      <c r="A112">
        <v>4</v>
      </c>
      <c r="B112">
        <v>1</v>
      </c>
      <c r="C112">
        <v>2</v>
      </c>
      <c r="D112">
        <v>0</v>
      </c>
      <c r="E112">
        <v>1</v>
      </c>
      <c r="F112">
        <v>0</v>
      </c>
      <c r="G112">
        <v>21.991148575128552</v>
      </c>
      <c r="H112">
        <v>-1</v>
      </c>
      <c r="I112">
        <v>8.5760391843603401E-16</v>
      </c>
      <c r="J112">
        <v>8.5760391843603401E-16</v>
      </c>
      <c r="K112">
        <v>7.3548448091683967E-31</v>
      </c>
      <c r="L112">
        <v>0.56503468654576849</v>
      </c>
      <c r="M112">
        <v>6</v>
      </c>
      <c r="N112">
        <v>8</v>
      </c>
      <c r="O112">
        <v>4.1668918326217899</v>
      </c>
      <c r="P112">
        <v>1.4710484527451789E-28</v>
      </c>
      <c r="Q112">
        <v>32.374102817569934</v>
      </c>
      <c r="R112">
        <v>3.4409449467311634E-30</v>
      </c>
    </row>
    <row r="113" spans="1:18" x14ac:dyDescent="0.25">
      <c r="A113">
        <v>4</v>
      </c>
      <c r="B113">
        <v>1</v>
      </c>
      <c r="C113">
        <v>3</v>
      </c>
      <c r="D113">
        <v>0</v>
      </c>
      <c r="E113">
        <v>1</v>
      </c>
      <c r="F113">
        <v>0</v>
      </c>
      <c r="G113">
        <v>25.132741228718345</v>
      </c>
      <c r="H113">
        <v>1</v>
      </c>
      <c r="I113">
        <v>-9.8011876392689601E-16</v>
      </c>
      <c r="J113">
        <v>2</v>
      </c>
      <c r="K113">
        <v>4</v>
      </c>
      <c r="L113">
        <v>0.63824683672668303</v>
      </c>
      <c r="M113">
        <v>6</v>
      </c>
      <c r="N113">
        <v>8</v>
      </c>
      <c r="O113">
        <v>3.0727577479044932</v>
      </c>
      <c r="P113">
        <v>589.96948759766269</v>
      </c>
      <c r="Q113">
        <v>36.568850032014282</v>
      </c>
      <c r="R113">
        <v>13.800038491501718</v>
      </c>
    </row>
    <row r="114" spans="1:18" x14ac:dyDescent="0.25">
      <c r="A114">
        <v>4</v>
      </c>
      <c r="B114">
        <v>1</v>
      </c>
      <c r="C114">
        <v>4</v>
      </c>
      <c r="D114">
        <v>0</v>
      </c>
      <c r="E114">
        <v>1</v>
      </c>
      <c r="F114">
        <v>0</v>
      </c>
      <c r="G114">
        <v>28.274333882308138</v>
      </c>
      <c r="H114">
        <v>-1</v>
      </c>
      <c r="I114">
        <v>1.102633609417758E-15</v>
      </c>
      <c r="J114">
        <v>1.102633609417758E-15</v>
      </c>
      <c r="K114">
        <v>1.2158008766176329E-30</v>
      </c>
      <c r="L114">
        <v>0.73584797624576703</v>
      </c>
      <c r="M114">
        <v>3</v>
      </c>
      <c r="N114">
        <v>8</v>
      </c>
      <c r="O114">
        <v>2.152929211866633</v>
      </c>
      <c r="P114">
        <v>6.2820797353995885E-29</v>
      </c>
      <c r="Q114">
        <v>42.160983402125304</v>
      </c>
      <c r="R114">
        <v>1.469447894809072E-30</v>
      </c>
    </row>
    <row r="115" spans="1:18" x14ac:dyDescent="0.25">
      <c r="A115">
        <v>4</v>
      </c>
      <c r="B115">
        <v>2</v>
      </c>
      <c r="C115">
        <v>0</v>
      </c>
      <c r="D115">
        <v>0</v>
      </c>
      <c r="E115">
        <v>1</v>
      </c>
      <c r="F115">
        <v>0</v>
      </c>
      <c r="G115">
        <v>18.849555921538759</v>
      </c>
      <c r="H115">
        <v>1</v>
      </c>
      <c r="I115">
        <v>-7.3508907294517201E-16</v>
      </c>
      <c r="J115">
        <v>2</v>
      </c>
      <c r="K115">
        <v>4</v>
      </c>
      <c r="L115">
        <v>0.54982839459788591</v>
      </c>
      <c r="M115">
        <v>6</v>
      </c>
      <c r="N115">
        <v>4</v>
      </c>
      <c r="O115">
        <v>4.4609986260611327</v>
      </c>
      <c r="P115">
        <v>428.25586810186871</v>
      </c>
      <c r="Q115">
        <v>31.502846466912494</v>
      </c>
      <c r="R115">
        <v>10.017378166593652</v>
      </c>
    </row>
    <row r="116" spans="1:18" x14ac:dyDescent="0.25">
      <c r="A116">
        <v>4</v>
      </c>
      <c r="B116">
        <v>2</v>
      </c>
      <c r="C116">
        <v>1</v>
      </c>
      <c r="D116">
        <v>0</v>
      </c>
      <c r="E116">
        <v>1</v>
      </c>
      <c r="F116">
        <v>0</v>
      </c>
      <c r="G116">
        <v>21.991148575128552</v>
      </c>
      <c r="H116">
        <v>-1</v>
      </c>
      <c r="I116">
        <v>8.5760391843603401E-16</v>
      </c>
      <c r="J116">
        <v>8.5760391843603401E-16</v>
      </c>
      <c r="K116">
        <v>7.3548448091683967E-31</v>
      </c>
      <c r="L116">
        <v>0.56503468654576849</v>
      </c>
      <c r="M116">
        <v>6</v>
      </c>
      <c r="N116">
        <v>8</v>
      </c>
      <c r="O116">
        <v>4.1668918326217899</v>
      </c>
      <c r="P116">
        <v>1.4710484527451789E-28</v>
      </c>
      <c r="Q116">
        <v>32.374102817569934</v>
      </c>
      <c r="R116">
        <v>3.4409449467311634E-30</v>
      </c>
    </row>
    <row r="117" spans="1:18" x14ac:dyDescent="0.25">
      <c r="A117">
        <v>4</v>
      </c>
      <c r="B117">
        <v>2</v>
      </c>
      <c r="C117">
        <v>2</v>
      </c>
      <c r="D117">
        <v>0</v>
      </c>
      <c r="E117">
        <v>1</v>
      </c>
      <c r="F117">
        <v>0</v>
      </c>
      <c r="G117">
        <v>25.132741228718345</v>
      </c>
      <c r="H117">
        <v>1</v>
      </c>
      <c r="I117">
        <v>-9.8011876392689601E-16</v>
      </c>
      <c r="J117">
        <v>2</v>
      </c>
      <c r="K117">
        <v>4</v>
      </c>
      <c r="L117">
        <v>0.60944796928560108</v>
      </c>
      <c r="M117">
        <v>3</v>
      </c>
      <c r="N117">
        <v>8</v>
      </c>
      <c r="O117">
        <v>3.4487238008976173</v>
      </c>
      <c r="P117">
        <v>331.07748488617125</v>
      </c>
      <c r="Q117">
        <v>34.918796472883564</v>
      </c>
      <c r="R117">
        <v>7.7442683581876173</v>
      </c>
    </row>
    <row r="118" spans="1:18" x14ac:dyDescent="0.25">
      <c r="A118">
        <v>4</v>
      </c>
      <c r="B118">
        <v>2</v>
      </c>
      <c r="C118">
        <v>3</v>
      </c>
      <c r="D118">
        <v>0</v>
      </c>
      <c r="E118">
        <v>1</v>
      </c>
      <c r="F118">
        <v>0</v>
      </c>
      <c r="G118">
        <v>28.274333882308138</v>
      </c>
      <c r="H118">
        <v>-1</v>
      </c>
      <c r="I118">
        <v>1.102633609417758E-15</v>
      </c>
      <c r="J118">
        <v>1.102633609417758E-15</v>
      </c>
      <c r="K118">
        <v>1.2158008766176329E-30</v>
      </c>
      <c r="L118">
        <v>0.6805525747725214</v>
      </c>
      <c r="M118">
        <v>6</v>
      </c>
      <c r="N118">
        <v>8</v>
      </c>
      <c r="O118">
        <v>2.6172535434590976</v>
      </c>
      <c r="P118">
        <v>1.5273883931847248E-28</v>
      </c>
      <c r="Q118">
        <v>38.992790271226859</v>
      </c>
      <c r="R118">
        <v>3.5727302954685323E-30</v>
      </c>
    </row>
    <row r="119" spans="1:18" x14ac:dyDescent="0.25">
      <c r="A119">
        <v>4</v>
      </c>
      <c r="B119">
        <v>2</v>
      </c>
      <c r="C119">
        <v>4</v>
      </c>
      <c r="D119">
        <v>0</v>
      </c>
      <c r="E119">
        <v>1</v>
      </c>
      <c r="F119">
        <v>0</v>
      </c>
      <c r="G119">
        <v>31.415926535897931</v>
      </c>
      <c r="H119">
        <v>1</v>
      </c>
      <c r="I119">
        <v>-1.22514845490862E-15</v>
      </c>
      <c r="J119">
        <v>2</v>
      </c>
      <c r="K119">
        <v>4</v>
      </c>
      <c r="L119">
        <v>0.7768859821949502</v>
      </c>
      <c r="M119">
        <v>3</v>
      </c>
      <c r="N119">
        <v>8</v>
      </c>
      <c r="O119">
        <v>1.8797789706175154</v>
      </c>
      <c r="P119">
        <v>180.45878117928149</v>
      </c>
      <c r="Q119">
        <v>44.512287942646267</v>
      </c>
      <c r="R119">
        <v>4.2211303783593097</v>
      </c>
    </row>
    <row r="120" spans="1:18" x14ac:dyDescent="0.25">
      <c r="A120">
        <v>4</v>
      </c>
      <c r="B120">
        <v>3</v>
      </c>
      <c r="C120">
        <v>0</v>
      </c>
      <c r="D120">
        <v>0</v>
      </c>
      <c r="E120">
        <v>1</v>
      </c>
      <c r="F120">
        <v>0</v>
      </c>
      <c r="G120">
        <v>21.991148575128552</v>
      </c>
      <c r="H120">
        <v>-1</v>
      </c>
      <c r="I120">
        <v>8.5760391843603401E-16</v>
      </c>
      <c r="J120">
        <v>8.5760391843603401E-16</v>
      </c>
      <c r="K120">
        <v>7.3548448091683967E-31</v>
      </c>
      <c r="L120">
        <v>0.62391682253696912</v>
      </c>
      <c r="M120">
        <v>6</v>
      </c>
      <c r="N120">
        <v>4</v>
      </c>
      <c r="O120">
        <v>3.2522450477551805</v>
      </c>
      <c r="P120">
        <v>5.7407418258301953E-29</v>
      </c>
      <c r="Q120">
        <v>35.747800698581095</v>
      </c>
      <c r="R120">
        <v>1.3428229735883785E-30</v>
      </c>
    </row>
    <row r="121" spans="1:18" x14ac:dyDescent="0.25">
      <c r="A121">
        <v>4</v>
      </c>
      <c r="B121">
        <v>3</v>
      </c>
      <c r="C121">
        <v>1</v>
      </c>
      <c r="D121">
        <v>0</v>
      </c>
      <c r="E121">
        <v>1</v>
      </c>
      <c r="F121">
        <v>0</v>
      </c>
      <c r="G121">
        <v>25.132741228718345</v>
      </c>
      <c r="H121">
        <v>1</v>
      </c>
      <c r="I121">
        <v>-9.8011876392689601E-16</v>
      </c>
      <c r="J121">
        <v>2</v>
      </c>
      <c r="K121">
        <v>4</v>
      </c>
      <c r="L121">
        <v>0.63824683672668303</v>
      </c>
      <c r="M121">
        <v>6</v>
      </c>
      <c r="N121">
        <v>8</v>
      </c>
      <c r="O121">
        <v>3.0727577479044932</v>
      </c>
      <c r="P121">
        <v>589.96948759766269</v>
      </c>
      <c r="Q121">
        <v>36.568850032014282</v>
      </c>
      <c r="R121">
        <v>13.800038491501718</v>
      </c>
    </row>
    <row r="122" spans="1:18" x14ac:dyDescent="0.25">
      <c r="A122">
        <v>4</v>
      </c>
      <c r="B122">
        <v>3</v>
      </c>
      <c r="C122">
        <v>2</v>
      </c>
      <c r="D122">
        <v>0</v>
      </c>
      <c r="E122">
        <v>1</v>
      </c>
      <c r="F122">
        <v>0</v>
      </c>
      <c r="G122">
        <v>28.274333882308138</v>
      </c>
      <c r="H122">
        <v>-1</v>
      </c>
      <c r="I122">
        <v>1.102633609417758E-15</v>
      </c>
      <c r="J122">
        <v>1.102633609417758E-15</v>
      </c>
      <c r="K122">
        <v>1.2158008766176329E-30</v>
      </c>
      <c r="L122">
        <v>0.6805525747725214</v>
      </c>
      <c r="M122">
        <v>6</v>
      </c>
      <c r="N122">
        <v>8</v>
      </c>
      <c r="O122">
        <v>2.6172535434590976</v>
      </c>
      <c r="P122">
        <v>1.5273883931847248E-28</v>
      </c>
      <c r="Q122">
        <v>38.992790271226859</v>
      </c>
      <c r="R122">
        <v>3.5727302954685323E-30</v>
      </c>
    </row>
    <row r="123" spans="1:18" x14ac:dyDescent="0.25">
      <c r="A123">
        <v>4</v>
      </c>
      <c r="B123">
        <v>3</v>
      </c>
      <c r="C123">
        <v>3</v>
      </c>
      <c r="D123">
        <v>0</v>
      </c>
      <c r="E123">
        <v>1</v>
      </c>
      <c r="F123">
        <v>0</v>
      </c>
      <c r="G123">
        <v>31.415926535897931</v>
      </c>
      <c r="H123">
        <v>1</v>
      </c>
      <c r="I123">
        <v>-1.22514845490862E-15</v>
      </c>
      <c r="J123">
        <v>2</v>
      </c>
      <c r="K123">
        <v>4</v>
      </c>
      <c r="L123">
        <v>0.74955078952712395</v>
      </c>
      <c r="M123">
        <v>3</v>
      </c>
      <c r="N123">
        <v>8</v>
      </c>
      <c r="O123">
        <v>2.0558779808041026</v>
      </c>
      <c r="P123">
        <v>197.36428615719385</v>
      </c>
      <c r="Q123">
        <v>42.946096770602871</v>
      </c>
      <c r="R123">
        <v>4.6165688278347918</v>
      </c>
    </row>
    <row r="124" spans="1:18" x14ac:dyDescent="0.25">
      <c r="A124">
        <v>4</v>
      </c>
      <c r="B124">
        <v>3</v>
      </c>
      <c r="C124">
        <v>4</v>
      </c>
      <c r="D124">
        <v>0</v>
      </c>
      <c r="E124">
        <v>1</v>
      </c>
      <c r="F124">
        <v>0</v>
      </c>
      <c r="G124">
        <v>34.557519189487721</v>
      </c>
      <c r="H124">
        <v>-1</v>
      </c>
      <c r="I124">
        <v>4.9003769791999829E-15</v>
      </c>
      <c r="J124">
        <v>4.9003769791999829E-15</v>
      </c>
      <c r="K124">
        <v>2.401369453827315E-29</v>
      </c>
      <c r="L124">
        <v>0.84529178020025553</v>
      </c>
      <c r="M124">
        <v>3</v>
      </c>
      <c r="N124">
        <v>8</v>
      </c>
      <c r="O124">
        <v>1.522240896261436</v>
      </c>
      <c r="P124">
        <v>8.7731106951574249E-28</v>
      </c>
      <c r="Q124">
        <v>48.431651462574685</v>
      </c>
      <c r="R124">
        <v>2.052127573179557E-29</v>
      </c>
    </row>
    <row r="125" spans="1:18" x14ac:dyDescent="0.25">
      <c r="A125">
        <v>4</v>
      </c>
      <c r="B125">
        <v>4</v>
      </c>
      <c r="C125">
        <v>0</v>
      </c>
      <c r="D125">
        <v>0</v>
      </c>
      <c r="E125">
        <v>1</v>
      </c>
      <c r="F125">
        <v>0</v>
      </c>
      <c r="G125">
        <v>25.132741228718345</v>
      </c>
      <c r="H125">
        <v>1</v>
      </c>
      <c r="I125">
        <v>-9.8011876392689601E-16</v>
      </c>
      <c r="J125">
        <v>2</v>
      </c>
      <c r="K125">
        <v>4</v>
      </c>
      <c r="L125">
        <v>0.72210771113399042</v>
      </c>
      <c r="M125">
        <v>3</v>
      </c>
      <c r="N125">
        <v>4</v>
      </c>
      <c r="O125">
        <v>2.2568102376456456</v>
      </c>
      <c r="P125">
        <v>108.326891406991</v>
      </c>
      <c r="Q125">
        <v>41.373724201829653</v>
      </c>
      <c r="R125">
        <v>2.5338857390209291</v>
      </c>
    </row>
    <row r="126" spans="1:18" x14ac:dyDescent="0.25">
      <c r="A126">
        <v>4</v>
      </c>
      <c r="B126">
        <v>4</v>
      </c>
      <c r="C126">
        <v>1</v>
      </c>
      <c r="D126">
        <v>0</v>
      </c>
      <c r="E126">
        <v>1</v>
      </c>
      <c r="F126">
        <v>0</v>
      </c>
      <c r="G126">
        <v>28.274333882308138</v>
      </c>
      <c r="H126">
        <v>-1</v>
      </c>
      <c r="I126">
        <v>1.102633609417758E-15</v>
      </c>
      <c r="J126">
        <v>1.102633609417758E-15</v>
      </c>
      <c r="K126">
        <v>1.2158008766176329E-30</v>
      </c>
      <c r="L126">
        <v>0.73584797624576703</v>
      </c>
      <c r="M126">
        <v>3</v>
      </c>
      <c r="N126">
        <v>8</v>
      </c>
      <c r="O126">
        <v>2.152929211866633</v>
      </c>
      <c r="P126">
        <v>6.2820797353995885E-29</v>
      </c>
      <c r="Q126">
        <v>42.160983402125304</v>
      </c>
      <c r="R126">
        <v>1.469447894809072E-30</v>
      </c>
    </row>
    <row r="127" spans="1:18" x14ac:dyDescent="0.25">
      <c r="A127">
        <v>4</v>
      </c>
      <c r="B127">
        <v>4</v>
      </c>
      <c r="C127">
        <v>2</v>
      </c>
      <c r="D127">
        <v>0</v>
      </c>
      <c r="E127">
        <v>1</v>
      </c>
      <c r="F127">
        <v>0</v>
      </c>
      <c r="G127">
        <v>31.415926535897931</v>
      </c>
      <c r="H127">
        <v>1</v>
      </c>
      <c r="I127">
        <v>-1.22514845490862E-15</v>
      </c>
      <c r="J127">
        <v>2</v>
      </c>
      <c r="K127">
        <v>4</v>
      </c>
      <c r="L127">
        <v>0.7768859821949502</v>
      </c>
      <c r="M127">
        <v>3</v>
      </c>
      <c r="N127">
        <v>8</v>
      </c>
      <c r="O127">
        <v>1.8797789706175154</v>
      </c>
      <c r="P127">
        <v>180.45878117928149</v>
      </c>
      <c r="Q127">
        <v>44.512287942646267</v>
      </c>
      <c r="R127">
        <v>4.2211303783593097</v>
      </c>
    </row>
    <row r="128" spans="1:18" x14ac:dyDescent="0.25">
      <c r="A128">
        <v>4</v>
      </c>
      <c r="B128">
        <v>4</v>
      </c>
      <c r="C128">
        <v>3</v>
      </c>
      <c r="D128">
        <v>0</v>
      </c>
      <c r="E128">
        <v>1</v>
      </c>
      <c r="F128">
        <v>0</v>
      </c>
      <c r="G128">
        <v>34.557519189487721</v>
      </c>
      <c r="H128">
        <v>-1</v>
      </c>
      <c r="I128">
        <v>4.9003769791999829E-15</v>
      </c>
      <c r="J128">
        <v>4.9003769791999829E-15</v>
      </c>
      <c r="K128">
        <v>2.401369453827315E-29</v>
      </c>
      <c r="L128">
        <v>0.84529178020025553</v>
      </c>
      <c r="M128">
        <v>3</v>
      </c>
      <c r="N128">
        <v>8</v>
      </c>
      <c r="O128">
        <v>1.522240896261436</v>
      </c>
      <c r="P128">
        <v>8.7731106951574249E-28</v>
      </c>
      <c r="Q128">
        <v>48.431651462574685</v>
      </c>
      <c r="R128">
        <v>2.052127573179557E-29</v>
      </c>
    </row>
    <row r="129" spans="1:18" x14ac:dyDescent="0.25">
      <c r="A129">
        <v>4</v>
      </c>
      <c r="B129">
        <v>4</v>
      </c>
      <c r="C129">
        <v>4</v>
      </c>
      <c r="D129">
        <v>0</v>
      </c>
      <c r="E129">
        <v>1</v>
      </c>
      <c r="F129">
        <v>0</v>
      </c>
      <c r="G129">
        <v>37.699111843077517</v>
      </c>
      <c r="H129">
        <v>1</v>
      </c>
      <c r="I129">
        <v>-1.470178145890344E-15</v>
      </c>
      <c r="J129">
        <v>2</v>
      </c>
      <c r="K129">
        <v>4</v>
      </c>
      <c r="L129">
        <v>0.94332881486594411</v>
      </c>
      <c r="M129">
        <v>1</v>
      </c>
      <c r="N129">
        <v>8</v>
      </c>
      <c r="O129">
        <v>1.1570236829754008</v>
      </c>
      <c r="P129">
        <v>37.024757855212826</v>
      </c>
      <c r="Q129">
        <v>54.04875978489639</v>
      </c>
      <c r="R129">
        <v>0.86605001492706302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64" r:id="rId4">
          <objectPr defaultSize="0" autoPict="0" r:id="rId5">
            <anchor moveWithCells="1" sizeWithCells="1">
              <from>
                <xdr:col>15</xdr:col>
                <xdr:colOff>47625</xdr:colOff>
                <xdr:row>9</xdr:row>
                <xdr:rowOff>76200</xdr:rowOff>
              </from>
              <to>
                <xdr:col>15</xdr:col>
                <xdr:colOff>371475</xdr:colOff>
                <xdr:row>10</xdr:row>
                <xdr:rowOff>142875</xdr:rowOff>
              </to>
            </anchor>
          </objectPr>
        </oleObject>
      </mc:Choice>
      <mc:Fallback>
        <oleObject progId="Equation.3" shapeId="2064" r:id="rId4"/>
      </mc:Fallback>
    </mc:AlternateContent>
    <mc:AlternateContent xmlns:mc="http://schemas.openxmlformats.org/markup-compatibility/2006">
      <mc:Choice Requires="x14">
        <oleObject progId="Equation.3" shapeId="2065" r:id="rId6">
          <objectPr defaultSize="0" autoPict="0" r:id="rId7">
            <anchor moveWithCells="1" sizeWithCells="1">
              <from>
                <xdr:col>13</xdr:col>
                <xdr:colOff>295275</xdr:colOff>
                <xdr:row>8</xdr:row>
                <xdr:rowOff>104775</xdr:rowOff>
              </from>
              <to>
                <xdr:col>13</xdr:col>
                <xdr:colOff>533400</xdr:colOff>
                <xdr:row>9</xdr:row>
                <xdr:rowOff>142875</xdr:rowOff>
              </to>
            </anchor>
          </objectPr>
        </oleObject>
      </mc:Choice>
      <mc:Fallback>
        <oleObject progId="Equation.3" shapeId="2065" r:id="rId6"/>
      </mc:Fallback>
    </mc:AlternateContent>
    <mc:AlternateContent xmlns:mc="http://schemas.openxmlformats.org/markup-compatibility/2006">
      <mc:Choice Requires="x14">
        <oleObject progId="Equation.3" shapeId="2066" r:id="rId8">
          <objectPr defaultSize="0" autoPict="0" r:id="rId9">
            <anchor moveWithCells="1" sizeWithCells="1">
              <from>
                <xdr:col>15</xdr:col>
                <xdr:colOff>76200</xdr:colOff>
                <xdr:row>0</xdr:row>
                <xdr:rowOff>104775</xdr:rowOff>
              </from>
              <to>
                <xdr:col>15</xdr:col>
                <xdr:colOff>514350</xdr:colOff>
                <xdr:row>1</xdr:row>
                <xdr:rowOff>152400</xdr:rowOff>
              </to>
            </anchor>
          </objectPr>
        </oleObject>
      </mc:Choice>
      <mc:Fallback>
        <oleObject progId="Equation.3" shapeId="2066" r:id="rId8"/>
      </mc:Fallback>
    </mc:AlternateContent>
    <mc:AlternateContent xmlns:mc="http://schemas.openxmlformats.org/markup-compatibility/2006">
      <mc:Choice Requires="x14">
        <oleObject progId="Equation.3" shapeId="2067" r:id="rId10">
          <objectPr defaultSize="0" autoPict="0" r:id="rId9">
            <anchor moveWithCells="1" sizeWithCells="1">
              <from>
                <xdr:col>17</xdr:col>
                <xdr:colOff>161925</xdr:colOff>
                <xdr:row>0</xdr:row>
                <xdr:rowOff>85725</xdr:rowOff>
              </from>
              <to>
                <xdr:col>17</xdr:col>
                <xdr:colOff>600075</xdr:colOff>
                <xdr:row>1</xdr:row>
                <xdr:rowOff>133350</xdr:rowOff>
              </to>
            </anchor>
          </objectPr>
        </oleObject>
      </mc:Choice>
      <mc:Fallback>
        <oleObject progId="Equation.3" shapeId="2067" r:id="rId10"/>
      </mc:Fallback>
    </mc:AlternateContent>
    <mc:AlternateContent xmlns:mc="http://schemas.openxmlformats.org/markup-compatibility/2006">
      <mc:Choice Requires="x14">
        <oleObject progId="Equation.3" shapeId="2068" r:id="rId11">
          <objectPr defaultSize="0" autoPict="0" r:id="rId9">
            <anchor moveWithCells="1" sizeWithCells="1">
              <from>
                <xdr:col>10</xdr:col>
                <xdr:colOff>104775</xdr:colOff>
                <xdr:row>0</xdr:row>
                <xdr:rowOff>66675</xdr:rowOff>
              </from>
              <to>
                <xdr:col>10</xdr:col>
                <xdr:colOff>542925</xdr:colOff>
                <xdr:row>1</xdr:row>
                <xdr:rowOff>114300</xdr:rowOff>
              </to>
            </anchor>
          </objectPr>
        </oleObject>
      </mc:Choice>
      <mc:Fallback>
        <oleObject progId="Equation.3" shapeId="2068" r:id="rId1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davidm</dc:creator>
  <cp:lastModifiedBy>User</cp:lastModifiedBy>
  <dcterms:created xsi:type="dcterms:W3CDTF">2012-09-24T21:07:54Z</dcterms:created>
  <dcterms:modified xsi:type="dcterms:W3CDTF">2018-11-18T20:10:13Z</dcterms:modified>
</cp:coreProperties>
</file>